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8445" activeTab="0"/>
  </bookViews>
  <sheets>
    <sheet name="Budget summary" sheetId="1" r:id="rId1"/>
    <sheet name="Calculation" sheetId="2" state="hidden" r:id="rId2"/>
  </sheets>
  <definedNames>
    <definedName name="_xlnm.Print_Area" localSheetId="0">'Budget summary'!$A$2:$L$106</definedName>
    <definedName name="_xlnm.Print_Area" localSheetId="1">'Calculation'!#REF!</definedName>
  </definedNames>
  <calcPr fullCalcOnLoad="1"/>
</workbook>
</file>

<file path=xl/sharedStrings.xml><?xml version="1.0" encoding="utf-8"?>
<sst xmlns="http://schemas.openxmlformats.org/spreadsheetml/2006/main" count="183" uniqueCount="124">
  <si>
    <t>£</t>
  </si>
  <si>
    <t xml:space="preserve">Clerks' Salary                                                   </t>
  </si>
  <si>
    <t xml:space="preserve">Provision for employment termination            </t>
  </si>
  <si>
    <t>Clerks' Establishment Allowance</t>
  </si>
  <si>
    <t>Chairpersons' Allowance</t>
  </si>
  <si>
    <t xml:space="preserve">Audit fee                                       </t>
  </si>
  <si>
    <t xml:space="preserve">Internal Audit fee                            </t>
  </si>
  <si>
    <t xml:space="preserve">Insurances                                    </t>
  </si>
  <si>
    <t>Travelling expenses</t>
  </si>
  <si>
    <t>Postage</t>
  </si>
  <si>
    <t>Donations/Grants</t>
  </si>
  <si>
    <t>OPEN SPACES</t>
  </si>
  <si>
    <t>Public seats - Maintenance</t>
  </si>
  <si>
    <t>Grass cutting contact</t>
  </si>
  <si>
    <t>PLAYGROUND</t>
  </si>
  <si>
    <t>General maintainance</t>
  </si>
  <si>
    <t>COMMUNITY CENTRES</t>
  </si>
  <si>
    <t>Financial assistance - Pontrhydyfen</t>
  </si>
  <si>
    <t xml:space="preserve">                                 Pelenna Valley</t>
  </si>
  <si>
    <t>Rental Income</t>
  </si>
  <si>
    <t>Maintenance/Administration</t>
  </si>
  <si>
    <t>FOOTPATHS MAINTENANCE</t>
  </si>
  <si>
    <t xml:space="preserve">                  Provision equipment</t>
  </si>
  <si>
    <t>UNSPECIFIED SMALL SCALE CAPITAL PROJECTS</t>
  </si>
  <si>
    <t>TOTAL PROPOSED BUDGET</t>
  </si>
  <si>
    <t>LESS - COMMUNITIES FIRST MANAGEMENT FEE</t>
  </si>
  <si>
    <t>One Voice Wales AGM Costs</t>
  </si>
  <si>
    <t>Stationery</t>
  </si>
  <si>
    <t xml:space="preserve">Telephone expenses             </t>
  </si>
  <si>
    <t xml:space="preserve">Subscriptions - One Voice Wales </t>
  </si>
  <si>
    <t xml:space="preserve">                                   PELENNA COMMUNITY COUNCIL</t>
  </si>
  <si>
    <t>Total</t>
  </si>
  <si>
    <t>Election fees</t>
  </si>
  <si>
    <t>Rent - NPTCBC</t>
  </si>
  <si>
    <t>Part time Footpaths officer/handyman</t>
  </si>
  <si>
    <t>PLAYGROUND DEVELOPMENT - MATCH FUNDING</t>
  </si>
  <si>
    <t xml:space="preserve">LESS - Estimate of General Reserves held over from previous year  at 31/03             </t>
  </si>
  <si>
    <t>TY LLEW</t>
  </si>
  <si>
    <t>Clerk</t>
  </si>
  <si>
    <t>Other incl. Footpaths</t>
  </si>
  <si>
    <t>Subscription - SLCC</t>
  </si>
  <si>
    <t>Civic expenses</t>
  </si>
  <si>
    <t>Training courses</t>
  </si>
  <si>
    <t>Budget</t>
  </si>
  <si>
    <t>Grant - Pelenna Summer Fayre</t>
  </si>
  <si>
    <t>Engagement with Community</t>
  </si>
  <si>
    <t>Bank Interest income</t>
  </si>
  <si>
    <t>2010/11</t>
  </si>
  <si>
    <t>Inspection fees</t>
  </si>
  <si>
    <t>Income</t>
  </si>
  <si>
    <t>balance</t>
  </si>
  <si>
    <t>Sx BS</t>
  </si>
  <si>
    <t>CF</t>
  </si>
  <si>
    <t>Sx BS Int</t>
  </si>
  <si>
    <t>Precept</t>
  </si>
  <si>
    <t>Rent</t>
  </si>
  <si>
    <t>Expenditure</t>
  </si>
  <si>
    <t>CF 2009/10</t>
  </si>
  <si>
    <t>CF Repay</t>
  </si>
  <si>
    <t>CC 2009/10</t>
  </si>
  <si>
    <t>Balance</t>
  </si>
  <si>
    <t>Spec reserve</t>
  </si>
  <si>
    <t>Cash Buffer</t>
  </si>
  <si>
    <t>Gen reserve</t>
  </si>
  <si>
    <t>Broadband</t>
  </si>
  <si>
    <t>Anti virus software</t>
  </si>
  <si>
    <t>Purchase of Fireproof document/media safe</t>
  </si>
  <si>
    <t>2011/12</t>
  </si>
  <si>
    <t>Standstill</t>
  </si>
  <si>
    <t>Clerks' Pension @ 18.8% Gross Salary</t>
  </si>
  <si>
    <t>Footpaths officer pension @ 18.8%</t>
  </si>
  <si>
    <t>LESS - Footpaths mtce scheme grant</t>
  </si>
  <si>
    <t>+1%</t>
  </si>
  <si>
    <t>+2%</t>
  </si>
  <si>
    <t>PROPOSED PRECEPT - 2010/11</t>
  </si>
  <si>
    <t>Actual fee - £600</t>
  </si>
  <si>
    <t>Actual fee - £175</t>
  </si>
  <si>
    <t xml:space="preserve">Actual cost 2010/11 - £921 </t>
  </si>
  <si>
    <t>No allowance for inc mileage rate</t>
  </si>
  <si>
    <t>Actual cost - current year</t>
  </si>
  <si>
    <t>Contribution fixed by Pension scheme</t>
  </si>
  <si>
    <t>Subscription set by OVW</t>
  </si>
  <si>
    <t>£300 TRFC, £150 Pontrhydyfen Snr Citizens, £50 Misc</t>
  </si>
  <si>
    <t>Fixed rate</t>
  </si>
  <si>
    <t>Cost set by OVW</t>
  </si>
  <si>
    <t>Already have a reserve of £1,200</t>
  </si>
  <si>
    <t>Subscription set by SLCC</t>
  </si>
  <si>
    <t>No increase provided</t>
  </si>
  <si>
    <t>Nothing required as footpaths officer carries out work</t>
  </si>
  <si>
    <t>inc in rent to be implemented</t>
  </si>
  <si>
    <t>Rent inc already agreed with NPTCBC</t>
  </si>
  <si>
    <t>Interest rate reduced</t>
  </si>
  <si>
    <t>allowing at least £100 increase</t>
  </si>
  <si>
    <t>Contribution rate fixed by pension scheme</t>
  </si>
  <si>
    <t>Assumed level of grant</t>
  </si>
  <si>
    <t>Assumed CF programme will continue</t>
  </si>
  <si>
    <t>Token increase</t>
  </si>
  <si>
    <t>Purchase of Sage payroll software</t>
  </si>
  <si>
    <t>No increase</t>
  </si>
  <si>
    <t>Expect to in use of email. Therefore will reduce staty</t>
  </si>
  <si>
    <t>10% increase expected next year, but greate use of email</t>
  </si>
  <si>
    <t>Job evaluation anticipated</t>
  </si>
  <si>
    <t>To provide Redundancy reserve</t>
  </si>
  <si>
    <t>To fund public consultation (budget consideraby reduced) - e.g. at Pelenna Fayre</t>
  </si>
  <si>
    <t>Budget rate reduced. Budget heading under-utilised</t>
  </si>
  <si>
    <t>Budget maintained.</t>
  </si>
  <si>
    <t>Budget maintained</t>
  </si>
  <si>
    <t xml:space="preserve">Budget </t>
  </si>
  <si>
    <t>Clerks' Pension @ 17.1% Gross Salary</t>
  </si>
  <si>
    <t>Footpaths officer pension @ 17.1%</t>
  </si>
  <si>
    <t>2013/14</t>
  </si>
  <si>
    <t>Write back of Specific Reserves</t>
  </si>
  <si>
    <t>Precept - 2014/15</t>
  </si>
  <si>
    <t xml:space="preserve">                                  BUDGET - 2014/15</t>
  </si>
  <si>
    <t>2014/15</t>
  </si>
  <si>
    <t>MACPELAH CEMETERY</t>
  </si>
  <si>
    <t>Grass cutting</t>
  </si>
  <si>
    <t>Health &amp; Safety</t>
  </si>
  <si>
    <t>Cemetery Income</t>
  </si>
  <si>
    <t>Maintenance costs</t>
  </si>
  <si>
    <t xml:space="preserve">                  Provision equipment/material</t>
  </si>
  <si>
    <t>Rent - Dan y Coed CC</t>
  </si>
  <si>
    <t>Other Admin costs</t>
  </si>
  <si>
    <t xml:space="preserve">                  PELENNA COMMUNITY COUNCIL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</si>
</sst>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£&quot;#,##0.00"/>
    <numFmt numFmtId="166" formatCode="&quot;£&quot;#,##0.000"/>
    <numFmt numFmtId="167" formatCode="&quot;£&quot;#,##0.0000"/>
    <numFmt numFmtId="168" formatCode="&quot;£&quot;#,##0.0"/>
    <numFmt numFmtId="169" formatCode="&quot;£&quot;#,##0"/>
    <numFmt numFmtId="170" formatCode="&quot;£&quot;#,##0.0;[Red]\-&quot;£&quot;#,##0.0"/>
    <numFmt numFmtId="171" formatCode="[$-809]dd\ mmmm\ yyyy"/>
    <numFmt numFmtId="172" formatCode="dd/mm/yyyy;@"/>
    <numFmt numFmtId="173" formatCode="#\ ???/???"/>
    <numFmt numFmtId="174" formatCode="&quot;£&quot;#,##0.000;[Red]\-&quot;£&quot;#,##0.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9" fontId="6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69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Alignment="1">
      <alignment/>
    </xf>
    <xf numFmtId="6" fontId="43" fillId="0" borderId="0" xfId="0" applyNumberFormat="1" applyFont="1" applyAlignment="1">
      <alignment/>
    </xf>
    <xf numFmtId="9" fontId="0" fillId="0" borderId="0" xfId="0" applyNumberFormat="1" applyFont="1" applyAlignment="1" quotePrefix="1">
      <alignment horizontal="center"/>
    </xf>
    <xf numFmtId="0" fontId="43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8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2">
      <pane xSplit="6" ySplit="2" topLeftCell="G4" activePane="bottomRight" state="frozen"/>
      <selection pane="topLeft" activeCell="A2" sqref="A2"/>
      <selection pane="topRight" activeCell="G2" sqref="G2"/>
      <selection pane="bottomLeft" activeCell="A4" sqref="A4"/>
      <selection pane="bottomRight" activeCell="D8" sqref="D8"/>
    </sheetView>
  </sheetViews>
  <sheetFormatPr defaultColWidth="9.140625" defaultRowHeight="12.75"/>
  <cols>
    <col min="6" max="6" width="24.421875" style="0" customWidth="1"/>
    <col min="7" max="7" width="15.7109375" style="0" bestFit="1" customWidth="1"/>
    <col min="8" max="8" width="10.140625" style="0" bestFit="1" customWidth="1"/>
    <col min="9" max="9" width="15.7109375" style="0" bestFit="1" customWidth="1"/>
    <col min="11" max="12" width="13.421875" style="0" bestFit="1" customWidth="1"/>
  </cols>
  <sheetData>
    <row r="1" spans="1:6" ht="20.25">
      <c r="A1" s="1"/>
      <c r="B1" s="6" t="s">
        <v>30</v>
      </c>
      <c r="C1" s="1"/>
      <c r="D1" s="1"/>
      <c r="E1" s="1"/>
      <c r="F1" s="1"/>
    </row>
    <row r="2" spans="1:9" ht="20.25">
      <c r="A2" s="35" t="s">
        <v>123</v>
      </c>
      <c r="B2" s="36"/>
      <c r="C2" s="36"/>
      <c r="D2" s="36"/>
      <c r="E2" s="36"/>
      <c r="F2" s="36"/>
      <c r="G2" s="37"/>
      <c r="H2" s="37"/>
      <c r="I2" s="37"/>
    </row>
    <row r="3" spans="1:9" ht="18">
      <c r="A3" s="38" t="s">
        <v>113</v>
      </c>
      <c r="B3" s="39"/>
      <c r="C3" s="39"/>
      <c r="D3" s="39"/>
      <c r="E3" s="39"/>
      <c r="F3" s="39"/>
      <c r="G3" s="37"/>
      <c r="H3" s="37"/>
      <c r="I3" s="37"/>
    </row>
    <row r="4" spans="1:12" ht="12.75">
      <c r="A4" s="1"/>
      <c r="B4" s="1"/>
      <c r="C4" s="1"/>
      <c r="D4" s="1"/>
      <c r="E4" s="1"/>
      <c r="F4" s="1"/>
      <c r="G4" s="29" t="s">
        <v>107</v>
      </c>
      <c r="I4" s="29" t="s">
        <v>43</v>
      </c>
      <c r="K4" s="29"/>
      <c r="L4" s="29"/>
    </row>
    <row r="5" spans="1:12" ht="12.75">
      <c r="A5" s="3"/>
      <c r="B5" s="1"/>
      <c r="C5" s="1"/>
      <c r="D5" s="1"/>
      <c r="E5" s="1"/>
      <c r="F5" s="1"/>
      <c r="G5" s="29" t="s">
        <v>110</v>
      </c>
      <c r="I5" s="29" t="s">
        <v>114</v>
      </c>
      <c r="K5" s="29"/>
      <c r="L5" s="29"/>
    </row>
    <row r="6" spans="1:9" ht="12.75">
      <c r="A6" s="3"/>
      <c r="B6" s="1"/>
      <c r="C6" s="1"/>
      <c r="D6" s="1"/>
      <c r="E6" s="1"/>
      <c r="F6" s="1"/>
      <c r="G6" s="25"/>
      <c r="I6" s="25"/>
    </row>
    <row r="7" spans="1:6" ht="12.75">
      <c r="A7" s="1"/>
      <c r="B7" s="1"/>
      <c r="C7" s="1"/>
      <c r="D7" s="1"/>
      <c r="E7" s="1"/>
      <c r="F7" s="1"/>
    </row>
    <row r="8" spans="1:11" ht="12.75">
      <c r="A8" s="3" t="s">
        <v>4</v>
      </c>
      <c r="B8" s="1"/>
      <c r="C8" s="1"/>
      <c r="D8" s="1"/>
      <c r="E8" s="1"/>
      <c r="F8" s="1"/>
      <c r="G8" s="19">
        <v>200</v>
      </c>
      <c r="I8" s="19">
        <v>210</v>
      </c>
      <c r="K8" s="19"/>
    </row>
    <row r="9" spans="1:11" ht="12.75">
      <c r="A9" s="1"/>
      <c r="B9" s="1"/>
      <c r="C9" s="1"/>
      <c r="D9" s="1"/>
      <c r="E9" s="1"/>
      <c r="F9" s="1"/>
      <c r="K9" s="19"/>
    </row>
    <row r="10" spans="1:11" ht="12.75">
      <c r="A10" s="3" t="s">
        <v>5</v>
      </c>
      <c r="B10" s="1"/>
      <c r="C10" s="1"/>
      <c r="D10" s="1"/>
      <c r="E10" s="1"/>
      <c r="F10" s="1"/>
      <c r="G10">
        <v>600</v>
      </c>
      <c r="I10">
        <v>600</v>
      </c>
      <c r="K10" s="19"/>
    </row>
    <row r="11" spans="1:11" ht="12.75">
      <c r="A11" s="1"/>
      <c r="B11" s="1"/>
      <c r="C11" s="3"/>
      <c r="D11" s="1"/>
      <c r="E11" s="1"/>
      <c r="F11" s="1"/>
      <c r="K11" s="19"/>
    </row>
    <row r="12" spans="1:11" ht="12.75">
      <c r="A12" s="3" t="s">
        <v>6</v>
      </c>
      <c r="B12" s="1"/>
      <c r="C12" s="1"/>
      <c r="D12" s="1"/>
      <c r="E12" s="1"/>
      <c r="F12" s="1"/>
      <c r="G12">
        <v>88</v>
      </c>
      <c r="I12">
        <v>175</v>
      </c>
      <c r="K12" s="19"/>
    </row>
    <row r="13" spans="1:11" ht="12.75">
      <c r="A13" s="1"/>
      <c r="B13" s="1"/>
      <c r="C13" s="1"/>
      <c r="D13" s="1"/>
      <c r="E13" s="1"/>
      <c r="F13" s="1"/>
      <c r="K13" s="19"/>
    </row>
    <row r="14" spans="1:12" ht="12.75">
      <c r="A14" s="3" t="s">
        <v>7</v>
      </c>
      <c r="B14" s="1"/>
      <c r="C14" s="1"/>
      <c r="D14" s="1"/>
      <c r="E14" s="1"/>
      <c r="F14" s="1"/>
      <c r="G14">
        <v>450</v>
      </c>
      <c r="I14">
        <v>1087</v>
      </c>
      <c r="K14" s="19"/>
      <c r="L14" s="10"/>
    </row>
    <row r="15" spans="1:11" ht="12.75">
      <c r="A15" s="1"/>
      <c r="B15" s="1"/>
      <c r="C15" s="1"/>
      <c r="D15" s="1"/>
      <c r="E15" s="1"/>
      <c r="F15" s="1"/>
      <c r="K15" s="19"/>
    </row>
    <row r="16" spans="1:11" ht="12.75">
      <c r="A16" s="3" t="s">
        <v>8</v>
      </c>
      <c r="B16" s="1"/>
      <c r="C16" s="1" t="s">
        <v>38</v>
      </c>
      <c r="D16" s="1"/>
      <c r="E16" s="1"/>
      <c r="F16" s="1"/>
      <c r="G16">
        <v>800</v>
      </c>
      <c r="I16">
        <v>1000</v>
      </c>
      <c r="K16" s="19"/>
    </row>
    <row r="17" spans="1:11" ht="12.75">
      <c r="A17" s="1"/>
      <c r="B17" s="1"/>
      <c r="C17" s="1" t="s">
        <v>39</v>
      </c>
      <c r="D17" s="1"/>
      <c r="E17" s="1"/>
      <c r="F17" s="1"/>
      <c r="G17">
        <v>500</v>
      </c>
      <c r="I17">
        <v>600</v>
      </c>
      <c r="K17" s="19"/>
    </row>
    <row r="18" spans="1:11" ht="12.75">
      <c r="A18" s="3" t="s">
        <v>27</v>
      </c>
      <c r="B18" s="1"/>
      <c r="C18" s="1"/>
      <c r="D18" s="1"/>
      <c r="E18" s="1"/>
      <c r="F18" s="1"/>
      <c r="G18">
        <v>650</v>
      </c>
      <c r="I18">
        <v>600</v>
      </c>
      <c r="K18" s="19"/>
    </row>
    <row r="19" spans="1:11" ht="12.75">
      <c r="A19" s="1"/>
      <c r="B19" s="3"/>
      <c r="C19" s="1"/>
      <c r="D19" s="1"/>
      <c r="E19" s="1"/>
      <c r="F19" s="1"/>
      <c r="K19" s="19"/>
    </row>
    <row r="20" spans="1:11" ht="12.75">
      <c r="A20" s="3" t="s">
        <v>28</v>
      </c>
      <c r="B20" s="1"/>
      <c r="C20" s="1"/>
      <c r="D20" s="1"/>
      <c r="E20" s="1"/>
      <c r="F20" s="1"/>
      <c r="G20">
        <v>540</v>
      </c>
      <c r="I20">
        <v>530</v>
      </c>
      <c r="K20" s="19"/>
    </row>
    <row r="21" spans="1:11" ht="12.75">
      <c r="A21" s="3"/>
      <c r="B21" s="1"/>
      <c r="C21" s="1"/>
      <c r="D21" s="1"/>
      <c r="E21" s="1"/>
      <c r="F21" s="1"/>
      <c r="K21" s="19"/>
    </row>
    <row r="22" spans="1:11" ht="12.75">
      <c r="A22" s="3" t="s">
        <v>64</v>
      </c>
      <c r="B22" s="1"/>
      <c r="C22" s="1"/>
      <c r="D22" s="1"/>
      <c r="E22" s="1"/>
      <c r="F22" s="1"/>
      <c r="G22">
        <v>204</v>
      </c>
      <c r="I22">
        <v>204</v>
      </c>
      <c r="K22" s="19"/>
    </row>
    <row r="23" spans="1:11" ht="12.75">
      <c r="A23" s="3"/>
      <c r="B23" s="1"/>
      <c r="C23" s="1"/>
      <c r="D23" s="1"/>
      <c r="E23" s="1"/>
      <c r="F23" s="1"/>
      <c r="K23" s="19"/>
    </row>
    <row r="24" spans="1:11" ht="12.75">
      <c r="A24" s="3" t="s">
        <v>65</v>
      </c>
      <c r="B24" s="1"/>
      <c r="C24" s="1"/>
      <c r="D24" s="1"/>
      <c r="E24" s="1"/>
      <c r="F24" s="1"/>
      <c r="G24">
        <v>60</v>
      </c>
      <c r="I24">
        <v>60</v>
      </c>
      <c r="K24" s="19"/>
    </row>
    <row r="25" spans="1:11" ht="12.75">
      <c r="A25" s="3"/>
      <c r="B25" s="1"/>
      <c r="C25" s="1"/>
      <c r="D25" s="1"/>
      <c r="E25" s="1"/>
      <c r="F25" s="1"/>
      <c r="K25" s="19"/>
    </row>
    <row r="26" spans="1:11" ht="12.75">
      <c r="A26" s="3" t="s">
        <v>9</v>
      </c>
      <c r="B26" s="1"/>
      <c r="C26" s="1"/>
      <c r="D26" s="3"/>
      <c r="E26" s="1"/>
      <c r="F26" s="1"/>
      <c r="G26">
        <v>200</v>
      </c>
      <c r="I26">
        <v>200</v>
      </c>
      <c r="K26" s="19"/>
    </row>
    <row r="27" spans="1:11" ht="12.75">
      <c r="A27" s="3"/>
      <c r="B27" s="1"/>
      <c r="C27" s="1"/>
      <c r="D27" s="3"/>
      <c r="E27" s="1"/>
      <c r="F27" s="1"/>
      <c r="K27" s="19"/>
    </row>
    <row r="28" spans="1:11" ht="12.75">
      <c r="A28" s="3" t="s">
        <v>1</v>
      </c>
      <c r="B28" s="1"/>
      <c r="C28" s="1"/>
      <c r="D28" s="1"/>
      <c r="E28" s="1"/>
      <c r="F28" s="1"/>
      <c r="G28">
        <v>5717</v>
      </c>
      <c r="I28">
        <v>7000</v>
      </c>
      <c r="K28" s="19"/>
    </row>
    <row r="29" spans="1:11" ht="12.75">
      <c r="A29" s="1"/>
      <c r="B29" s="1"/>
      <c r="C29" s="1"/>
      <c r="D29" s="1"/>
      <c r="E29" s="1"/>
      <c r="F29" s="1"/>
      <c r="K29" s="19"/>
    </row>
    <row r="30" spans="1:11" ht="12.75">
      <c r="A30" s="18" t="s">
        <v>108</v>
      </c>
      <c r="B30" s="1"/>
      <c r="C30" s="1"/>
      <c r="D30" s="1"/>
      <c r="E30" s="1"/>
      <c r="F30" s="1"/>
      <c r="G30" s="19">
        <f>G28*0.171</f>
        <v>977.6070000000001</v>
      </c>
      <c r="H30" s="19"/>
      <c r="I30" s="19">
        <v>1026</v>
      </c>
      <c r="K30" s="19"/>
    </row>
    <row r="31" spans="1:11" ht="12.75">
      <c r="A31" s="1"/>
      <c r="B31" s="1"/>
      <c r="C31" s="1"/>
      <c r="D31" s="1"/>
      <c r="E31" s="1"/>
      <c r="F31" s="1"/>
      <c r="K31" s="19"/>
    </row>
    <row r="32" spans="1:11" ht="12.75">
      <c r="A32" s="3" t="s">
        <v>2</v>
      </c>
      <c r="B32" s="1"/>
      <c r="C32" s="1"/>
      <c r="D32" s="1"/>
      <c r="E32" s="1"/>
      <c r="F32" s="1"/>
      <c r="G32">
        <v>0</v>
      </c>
      <c r="I32">
        <v>0</v>
      </c>
      <c r="K32" s="19"/>
    </row>
    <row r="33" spans="1:11" ht="12.75">
      <c r="A33" s="1"/>
      <c r="B33" s="1"/>
      <c r="C33" s="1"/>
      <c r="D33" s="1"/>
      <c r="E33" s="1"/>
      <c r="F33" s="1"/>
      <c r="K33" s="19"/>
    </row>
    <row r="34" spans="1:11" ht="12.75">
      <c r="A34" s="3" t="s">
        <v>3</v>
      </c>
      <c r="B34" s="1"/>
      <c r="C34" s="1"/>
      <c r="D34" s="1"/>
      <c r="E34" s="1"/>
      <c r="F34" s="1"/>
      <c r="G34">
        <v>370</v>
      </c>
      <c r="I34">
        <v>380</v>
      </c>
      <c r="K34" s="19"/>
    </row>
    <row r="35" spans="1:11" ht="12.75">
      <c r="A35" s="3"/>
      <c r="B35" s="1"/>
      <c r="C35" s="1"/>
      <c r="D35" s="3"/>
      <c r="E35" s="1"/>
      <c r="F35" s="1"/>
      <c r="K35" s="19"/>
    </row>
    <row r="36" spans="1:11" ht="12.75">
      <c r="A36" s="3" t="s">
        <v>29</v>
      </c>
      <c r="B36" s="1"/>
      <c r="C36" s="1"/>
      <c r="D36" s="1"/>
      <c r="E36" s="1"/>
      <c r="F36" s="1"/>
      <c r="G36">
        <v>143</v>
      </c>
      <c r="I36">
        <v>145</v>
      </c>
      <c r="K36" s="19"/>
    </row>
    <row r="37" spans="1:11" ht="12.75">
      <c r="A37" s="1"/>
      <c r="B37" s="1"/>
      <c r="C37" s="1"/>
      <c r="D37" s="1"/>
      <c r="E37" s="1"/>
      <c r="F37" s="1"/>
      <c r="K37" s="19"/>
    </row>
    <row r="38" spans="1:11" ht="12.75">
      <c r="A38" s="3" t="s">
        <v>10</v>
      </c>
      <c r="B38" s="1"/>
      <c r="C38" s="1"/>
      <c r="D38" s="3"/>
      <c r="E38" s="1"/>
      <c r="F38" s="1"/>
      <c r="G38">
        <v>250</v>
      </c>
      <c r="I38">
        <v>250</v>
      </c>
      <c r="K38" s="19"/>
    </row>
    <row r="39" spans="1:11" ht="12.75">
      <c r="A39" s="3"/>
      <c r="B39" s="1"/>
      <c r="C39" s="1"/>
      <c r="D39" s="3"/>
      <c r="E39" s="1"/>
      <c r="F39" s="1"/>
      <c r="K39" s="19"/>
    </row>
    <row r="40" spans="1:11" ht="12.75">
      <c r="A40" s="3" t="s">
        <v>44</v>
      </c>
      <c r="B40" s="1"/>
      <c r="C40" s="1"/>
      <c r="D40" s="3"/>
      <c r="E40" s="1"/>
      <c r="F40" s="1"/>
      <c r="G40">
        <v>0</v>
      </c>
      <c r="I40">
        <v>0</v>
      </c>
      <c r="K40" s="19"/>
    </row>
    <row r="41" spans="1:11" ht="12.75">
      <c r="A41" s="3"/>
      <c r="B41" s="1"/>
      <c r="C41" s="1"/>
      <c r="D41" s="3"/>
      <c r="E41" s="1"/>
      <c r="F41" s="1"/>
      <c r="K41" s="19"/>
    </row>
    <row r="42" spans="1:11" ht="12.75">
      <c r="A42" s="3" t="s">
        <v>45</v>
      </c>
      <c r="B42" s="1"/>
      <c r="C42" s="1"/>
      <c r="D42" s="3"/>
      <c r="E42" s="1"/>
      <c r="F42" s="1"/>
      <c r="G42">
        <v>50</v>
      </c>
      <c r="I42">
        <v>50</v>
      </c>
      <c r="K42" s="19"/>
    </row>
    <row r="43" spans="1:11" ht="12.75">
      <c r="A43" s="1"/>
      <c r="B43" s="1"/>
      <c r="C43" s="1"/>
      <c r="D43" s="1"/>
      <c r="E43" s="1"/>
      <c r="F43" s="1"/>
      <c r="K43" s="19"/>
    </row>
    <row r="44" spans="1:11" ht="12.75">
      <c r="A44" s="3" t="s">
        <v>26</v>
      </c>
      <c r="B44" s="1"/>
      <c r="C44" s="1"/>
      <c r="D44" s="1"/>
      <c r="E44" s="1"/>
      <c r="F44" s="1"/>
      <c r="G44">
        <v>75</v>
      </c>
      <c r="I44">
        <v>75</v>
      </c>
      <c r="K44" s="19"/>
    </row>
    <row r="45" spans="1:11" ht="12.75">
      <c r="A45" s="1"/>
      <c r="B45" s="1"/>
      <c r="C45" s="1"/>
      <c r="D45" s="1"/>
      <c r="E45" s="1"/>
      <c r="F45" s="1"/>
      <c r="K45" s="19"/>
    </row>
    <row r="46" spans="1:11" ht="12.75">
      <c r="A46" s="3" t="s">
        <v>32</v>
      </c>
      <c r="B46" s="1"/>
      <c r="C46" s="1"/>
      <c r="D46" s="3"/>
      <c r="E46" s="1"/>
      <c r="F46" s="1"/>
      <c r="G46">
        <v>0</v>
      </c>
      <c r="I46">
        <v>0</v>
      </c>
      <c r="K46" s="19"/>
    </row>
    <row r="47" spans="1:11" ht="12.75">
      <c r="A47" s="3"/>
      <c r="B47" s="1"/>
      <c r="C47" s="1"/>
      <c r="D47" s="3"/>
      <c r="E47" s="1"/>
      <c r="F47" s="1"/>
      <c r="K47" s="19"/>
    </row>
    <row r="48" spans="1:11" ht="12.75">
      <c r="A48" s="1" t="s">
        <v>40</v>
      </c>
      <c r="B48" s="1"/>
      <c r="C48" s="1"/>
      <c r="D48" s="1"/>
      <c r="E48" s="1"/>
      <c r="F48" s="1"/>
      <c r="G48">
        <v>100</v>
      </c>
      <c r="I48">
        <v>100</v>
      </c>
      <c r="K48" s="19"/>
    </row>
    <row r="49" spans="1:11" ht="12.75">
      <c r="A49" s="1"/>
      <c r="B49" s="1"/>
      <c r="C49" s="1"/>
      <c r="D49" s="1"/>
      <c r="E49" s="1"/>
      <c r="F49" s="1"/>
      <c r="K49" s="19"/>
    </row>
    <row r="50" spans="1:11" ht="12.75">
      <c r="A50" s="1" t="s">
        <v>41</v>
      </c>
      <c r="B50" s="1"/>
      <c r="C50" s="1"/>
      <c r="D50" s="1"/>
      <c r="E50" s="1"/>
      <c r="F50" s="1"/>
      <c r="G50">
        <v>0</v>
      </c>
      <c r="I50">
        <v>0</v>
      </c>
      <c r="K50" s="19"/>
    </row>
    <row r="51" spans="1:11" ht="12.75">
      <c r="A51" s="1"/>
      <c r="B51" s="1"/>
      <c r="C51" s="1"/>
      <c r="D51" s="1"/>
      <c r="E51" s="1"/>
      <c r="F51" s="1"/>
      <c r="K51" s="19"/>
    </row>
    <row r="52" spans="1:11" ht="12.75">
      <c r="A52" s="1" t="s">
        <v>42</v>
      </c>
      <c r="B52" s="1"/>
      <c r="C52" s="1"/>
      <c r="D52" s="1"/>
      <c r="E52" s="1"/>
      <c r="F52" s="1"/>
      <c r="G52">
        <v>250</v>
      </c>
      <c r="I52">
        <v>250</v>
      </c>
      <c r="K52" s="19"/>
    </row>
    <row r="53" spans="1:11" ht="12.75">
      <c r="A53" s="1"/>
      <c r="B53" s="1"/>
      <c r="C53" s="1"/>
      <c r="D53" s="1"/>
      <c r="E53" s="1"/>
      <c r="F53" s="1"/>
      <c r="K53" s="19"/>
    </row>
    <row r="54" spans="1:11" ht="12.75">
      <c r="A54" s="5" t="s">
        <v>11</v>
      </c>
      <c r="B54" s="1"/>
      <c r="C54" s="1"/>
      <c r="D54" s="1"/>
      <c r="E54" s="1"/>
      <c r="F54" s="1"/>
      <c r="K54" s="19"/>
    </row>
    <row r="55" spans="1:11" ht="12.75">
      <c r="A55" s="1"/>
      <c r="B55" s="1"/>
      <c r="C55" s="1"/>
      <c r="D55" s="1"/>
      <c r="E55" s="1"/>
      <c r="F55" s="1"/>
      <c r="K55" s="19"/>
    </row>
    <row r="56" spans="1:11" ht="12.75">
      <c r="A56" s="3" t="s">
        <v>12</v>
      </c>
      <c r="B56" s="1"/>
      <c r="C56" s="1"/>
      <c r="D56" s="3"/>
      <c r="E56" s="1"/>
      <c r="F56" s="1"/>
      <c r="G56" s="19">
        <v>300</v>
      </c>
      <c r="I56">
        <v>300</v>
      </c>
      <c r="K56" s="19"/>
    </row>
    <row r="57" spans="1:11" ht="12.75">
      <c r="A57" s="1"/>
      <c r="B57" s="1"/>
      <c r="C57" s="1"/>
      <c r="D57" s="3"/>
      <c r="E57" s="1"/>
      <c r="F57" s="1"/>
      <c r="K57" s="19"/>
    </row>
    <row r="58" spans="1:11" ht="12.75">
      <c r="A58" s="5" t="s">
        <v>14</v>
      </c>
      <c r="B58" s="1"/>
      <c r="C58" s="1"/>
      <c r="D58" s="1"/>
      <c r="E58" s="1"/>
      <c r="F58" s="1"/>
      <c r="K58" s="19"/>
    </row>
    <row r="59" spans="1:11" ht="12.75">
      <c r="A59" s="3"/>
      <c r="B59" s="1"/>
      <c r="C59" s="1"/>
      <c r="D59" s="1"/>
      <c r="E59" s="1"/>
      <c r="F59" s="1"/>
      <c r="K59" s="19"/>
    </row>
    <row r="60" spans="1:11" ht="12.75">
      <c r="A60" s="3" t="s">
        <v>15</v>
      </c>
      <c r="B60" s="1"/>
      <c r="C60" s="1"/>
      <c r="D60" s="3"/>
      <c r="E60" s="1"/>
      <c r="F60" s="1"/>
      <c r="G60" s="19">
        <v>500</v>
      </c>
      <c r="I60">
        <v>550</v>
      </c>
      <c r="K60" s="19"/>
    </row>
    <row r="61" spans="1:11" ht="12.75">
      <c r="A61" s="3"/>
      <c r="B61" s="1"/>
      <c r="C61" s="1"/>
      <c r="D61" s="3"/>
      <c r="E61" s="1"/>
      <c r="F61" s="1"/>
      <c r="K61" s="19"/>
    </row>
    <row r="62" spans="1:11" ht="12.75">
      <c r="A62" s="3" t="s">
        <v>48</v>
      </c>
      <c r="B62" s="1"/>
      <c r="C62" s="1"/>
      <c r="D62" s="3"/>
      <c r="E62" s="1"/>
      <c r="F62" s="1"/>
      <c r="G62">
        <v>100</v>
      </c>
      <c r="I62">
        <v>200</v>
      </c>
      <c r="K62" s="19"/>
    </row>
    <row r="63" spans="1:11" ht="12.75">
      <c r="A63" s="3"/>
      <c r="B63" s="1"/>
      <c r="C63" s="1"/>
      <c r="D63" s="1"/>
      <c r="E63" s="1"/>
      <c r="F63" s="1"/>
      <c r="K63" s="19"/>
    </row>
    <row r="64" spans="1:11" ht="12.75">
      <c r="A64" s="5" t="s">
        <v>16</v>
      </c>
      <c r="B64" s="1"/>
      <c r="C64" s="1"/>
      <c r="D64" s="1"/>
      <c r="E64" s="1"/>
      <c r="F64" s="1"/>
      <c r="K64" s="19"/>
    </row>
    <row r="65" spans="1:11" ht="12.75">
      <c r="A65" s="3"/>
      <c r="B65" s="1"/>
      <c r="C65" s="1"/>
      <c r="D65" s="1"/>
      <c r="E65" s="1"/>
      <c r="F65" s="1"/>
      <c r="K65" s="19"/>
    </row>
    <row r="66" spans="1:11" ht="12.75">
      <c r="A66" s="3" t="s">
        <v>17</v>
      </c>
      <c r="B66" s="1"/>
      <c r="C66" s="1"/>
      <c r="D66" s="1"/>
      <c r="E66" s="1"/>
      <c r="F66" s="1"/>
      <c r="G66" s="19">
        <v>2300</v>
      </c>
      <c r="H66" s="19"/>
      <c r="I66" s="19">
        <v>2300</v>
      </c>
      <c r="K66" s="19"/>
    </row>
    <row r="67" spans="1:11" ht="12.75">
      <c r="A67" s="3" t="s">
        <v>18</v>
      </c>
      <c r="B67" s="1"/>
      <c r="C67" s="1"/>
      <c r="D67" s="1"/>
      <c r="E67" s="1"/>
      <c r="F67" s="1"/>
      <c r="G67">
        <v>2300</v>
      </c>
      <c r="I67">
        <v>2300</v>
      </c>
      <c r="K67" s="19"/>
    </row>
    <row r="68" spans="1:11" ht="12.75">
      <c r="A68" s="3"/>
      <c r="B68" s="1"/>
      <c r="C68" s="1"/>
      <c r="D68" s="1"/>
      <c r="E68" s="1"/>
      <c r="F68" s="1"/>
      <c r="K68" s="19"/>
    </row>
    <row r="69" spans="1:11" ht="12.75">
      <c r="A69" s="5" t="s">
        <v>115</v>
      </c>
      <c r="B69" s="1"/>
      <c r="C69" s="1"/>
      <c r="D69" s="1"/>
      <c r="E69" s="1"/>
      <c r="F69" s="1"/>
      <c r="K69" s="19"/>
    </row>
    <row r="70" spans="1:11" ht="12.75">
      <c r="A70" s="5"/>
      <c r="B70" s="1"/>
      <c r="C70" s="1"/>
      <c r="D70" s="1"/>
      <c r="E70" s="1"/>
      <c r="F70" s="1"/>
      <c r="K70" s="19"/>
    </row>
    <row r="71" spans="1:11" ht="12.75">
      <c r="A71" s="22" t="s">
        <v>118</v>
      </c>
      <c r="B71" s="1"/>
      <c r="C71" s="1"/>
      <c r="D71" s="1"/>
      <c r="E71" s="1"/>
      <c r="F71" s="1"/>
      <c r="G71" s="21">
        <v>0</v>
      </c>
      <c r="I71" s="21">
        <v>-2500</v>
      </c>
      <c r="K71" s="19"/>
    </row>
    <row r="72" spans="1:11" ht="12.75">
      <c r="A72" s="22" t="s">
        <v>116</v>
      </c>
      <c r="B72" s="1"/>
      <c r="C72" s="1"/>
      <c r="D72" s="1"/>
      <c r="E72" s="1"/>
      <c r="F72" s="1"/>
      <c r="G72">
        <v>0</v>
      </c>
      <c r="I72">
        <v>1750</v>
      </c>
      <c r="K72" s="19"/>
    </row>
    <row r="73" spans="1:11" ht="12.75">
      <c r="A73" s="22" t="s">
        <v>119</v>
      </c>
      <c r="B73" s="1"/>
      <c r="C73" s="1"/>
      <c r="D73" s="1"/>
      <c r="E73" s="1"/>
      <c r="F73" s="1"/>
      <c r="G73">
        <v>0</v>
      </c>
      <c r="I73">
        <v>500</v>
      </c>
      <c r="K73" s="19"/>
    </row>
    <row r="74" spans="1:11" ht="12.75">
      <c r="A74" s="22" t="s">
        <v>117</v>
      </c>
      <c r="B74" s="1"/>
      <c r="C74" s="1"/>
      <c r="D74" s="1"/>
      <c r="E74" s="1"/>
      <c r="F74" s="1"/>
      <c r="G74">
        <v>0</v>
      </c>
      <c r="I74">
        <v>500</v>
      </c>
      <c r="K74" s="19"/>
    </row>
    <row r="75" spans="1:11" ht="12.75">
      <c r="A75" s="22" t="s">
        <v>122</v>
      </c>
      <c r="B75" s="1"/>
      <c r="C75" s="1"/>
      <c r="D75" s="1"/>
      <c r="E75" s="1"/>
      <c r="F75" s="1"/>
      <c r="G75">
        <v>0</v>
      </c>
      <c r="I75">
        <v>500</v>
      </c>
      <c r="K75" s="19"/>
    </row>
    <row r="76" spans="1:11" ht="12.75">
      <c r="A76" s="22"/>
      <c r="B76" s="1"/>
      <c r="C76" s="1"/>
      <c r="D76" s="1"/>
      <c r="E76" s="1"/>
      <c r="F76" s="1"/>
      <c r="K76" s="19"/>
    </row>
    <row r="77" spans="1:11" ht="12.75">
      <c r="A77" s="5" t="s">
        <v>37</v>
      </c>
      <c r="B77" s="1"/>
      <c r="C77" s="1"/>
      <c r="D77" s="1"/>
      <c r="E77" s="1"/>
      <c r="F77" s="1"/>
      <c r="K77" s="19"/>
    </row>
    <row r="78" spans="1:11" ht="12.75">
      <c r="A78" s="3" t="s">
        <v>19</v>
      </c>
      <c r="B78" s="1"/>
      <c r="C78" s="1"/>
      <c r="E78" s="1"/>
      <c r="F78" s="1"/>
      <c r="G78" s="20">
        <v>-1134</v>
      </c>
      <c r="H78" s="21"/>
      <c r="I78" s="20">
        <v>-1248</v>
      </c>
      <c r="K78" s="19"/>
    </row>
    <row r="79" spans="1:11" ht="12.75">
      <c r="A79" s="3" t="s">
        <v>20</v>
      </c>
      <c r="B79" s="1"/>
      <c r="C79" s="1"/>
      <c r="E79" s="1"/>
      <c r="F79" s="1"/>
      <c r="G79" s="19">
        <v>300</v>
      </c>
      <c r="I79">
        <v>300</v>
      </c>
      <c r="K79" s="19"/>
    </row>
    <row r="80" spans="1:11" ht="12.75">
      <c r="A80" s="3" t="s">
        <v>33</v>
      </c>
      <c r="B80" s="1"/>
      <c r="C80" s="1"/>
      <c r="D80" s="1"/>
      <c r="E80" s="1"/>
      <c r="F80" s="1"/>
      <c r="G80">
        <v>300</v>
      </c>
      <c r="I80">
        <v>300</v>
      </c>
      <c r="K80" s="19"/>
    </row>
    <row r="81" spans="1:11" ht="12.75">
      <c r="A81" s="3"/>
      <c r="B81" s="1"/>
      <c r="C81" s="1"/>
      <c r="D81" s="1"/>
      <c r="E81" s="1"/>
      <c r="F81" s="1"/>
      <c r="K81" s="19"/>
    </row>
    <row r="82" spans="1:11" ht="12.75">
      <c r="A82" s="22" t="s">
        <v>121</v>
      </c>
      <c r="B82" s="1"/>
      <c r="C82" s="1"/>
      <c r="D82" s="1"/>
      <c r="E82" s="1"/>
      <c r="F82" s="1"/>
      <c r="G82">
        <v>0</v>
      </c>
      <c r="I82">
        <v>208</v>
      </c>
      <c r="K82" s="19"/>
    </row>
    <row r="83" spans="1:11" ht="12.75">
      <c r="A83" s="3"/>
      <c r="B83" s="1"/>
      <c r="C83" s="1"/>
      <c r="D83" s="1"/>
      <c r="E83" s="1"/>
      <c r="F83" s="1"/>
      <c r="K83" s="19"/>
    </row>
    <row r="84" spans="1:11" ht="12.75">
      <c r="A84" s="3" t="s">
        <v>46</v>
      </c>
      <c r="B84" s="1"/>
      <c r="C84" s="1"/>
      <c r="D84" s="1"/>
      <c r="E84" s="1"/>
      <c r="F84" s="1"/>
      <c r="G84" s="21">
        <v>-50</v>
      </c>
      <c r="H84" s="21"/>
      <c r="I84" s="21">
        <v>-10</v>
      </c>
      <c r="K84" s="19"/>
    </row>
    <row r="85" spans="1:11" ht="12.75">
      <c r="A85" s="3"/>
      <c r="B85" s="1"/>
      <c r="C85" s="1"/>
      <c r="D85" s="1"/>
      <c r="E85" s="1"/>
      <c r="F85" s="1"/>
      <c r="K85" s="19"/>
    </row>
    <row r="86" spans="1:11" ht="12.75">
      <c r="A86" s="5" t="s">
        <v>21</v>
      </c>
      <c r="B86" s="1"/>
      <c r="C86" s="1"/>
      <c r="D86" s="1"/>
      <c r="E86" s="1"/>
      <c r="F86" s="1"/>
      <c r="K86" s="19"/>
    </row>
    <row r="87" spans="1:11" ht="12.75">
      <c r="A87" s="3" t="s">
        <v>34</v>
      </c>
      <c r="B87" s="1"/>
      <c r="C87" s="1"/>
      <c r="D87" s="1"/>
      <c r="E87" s="1"/>
      <c r="F87" s="1"/>
      <c r="G87" s="19">
        <v>9848</v>
      </c>
      <c r="H87" s="19"/>
      <c r="I87" s="19">
        <v>10257</v>
      </c>
      <c r="K87" s="19"/>
    </row>
    <row r="88" spans="1:12" ht="12.75">
      <c r="A88" s="22" t="s">
        <v>109</v>
      </c>
      <c r="B88" s="1"/>
      <c r="C88" s="1"/>
      <c r="D88" s="1"/>
      <c r="E88" s="1"/>
      <c r="F88" s="1"/>
      <c r="G88" s="19">
        <v>1684</v>
      </c>
      <c r="H88" s="19"/>
      <c r="I88" s="19">
        <f>I87*0.171</f>
        <v>1753.9470000000001</v>
      </c>
      <c r="K88" s="19"/>
      <c r="L88" s="19"/>
    </row>
    <row r="89" spans="1:12" ht="12.75">
      <c r="A89" s="22" t="s">
        <v>120</v>
      </c>
      <c r="B89" s="1"/>
      <c r="C89" s="1"/>
      <c r="D89" s="1"/>
      <c r="E89" s="1"/>
      <c r="F89" s="1"/>
      <c r="G89">
        <v>200</v>
      </c>
      <c r="I89">
        <v>300</v>
      </c>
      <c r="K89" s="19"/>
      <c r="L89" s="19"/>
    </row>
    <row r="90" spans="1:11" ht="12.75">
      <c r="A90" s="3"/>
      <c r="B90" s="1"/>
      <c r="C90" s="1"/>
      <c r="D90" s="1"/>
      <c r="E90" s="1"/>
      <c r="F90" s="1"/>
      <c r="K90" s="19"/>
    </row>
    <row r="91" spans="1:11" ht="12.75">
      <c r="A91" s="5" t="s">
        <v>23</v>
      </c>
      <c r="B91" s="1"/>
      <c r="C91" s="1"/>
      <c r="D91" s="1"/>
      <c r="E91" s="1"/>
      <c r="F91" s="1"/>
      <c r="G91">
        <v>0</v>
      </c>
      <c r="I91">
        <v>0</v>
      </c>
      <c r="K91" s="19"/>
    </row>
    <row r="92" spans="1:11" ht="12.75">
      <c r="A92" s="11" t="s">
        <v>35</v>
      </c>
      <c r="B92" s="1"/>
      <c r="C92" s="1"/>
      <c r="D92" s="1"/>
      <c r="E92" s="1"/>
      <c r="F92" s="1"/>
      <c r="G92">
        <v>0</v>
      </c>
      <c r="I92">
        <v>0</v>
      </c>
      <c r="K92" s="19"/>
    </row>
    <row r="93" spans="1:11" ht="12.75">
      <c r="A93" s="1"/>
      <c r="B93" s="1"/>
      <c r="C93" s="1"/>
      <c r="D93" s="1"/>
      <c r="E93" s="1"/>
      <c r="F93" s="1"/>
      <c r="K93" s="19"/>
    </row>
    <row r="94" spans="1:11" ht="15.75">
      <c r="A94" s="2" t="s">
        <v>24</v>
      </c>
      <c r="B94" s="1"/>
      <c r="C94" s="1"/>
      <c r="D94" s="1"/>
      <c r="E94" s="1"/>
      <c r="F94" s="1"/>
      <c r="G94" s="30">
        <f>SUM(G8:G93)</f>
        <v>28872.607</v>
      </c>
      <c r="H94" s="7"/>
      <c r="I94" s="30">
        <f>SUM(I8:I93)</f>
        <v>32802.947</v>
      </c>
      <c r="K94" s="19"/>
    </row>
    <row r="95" spans="1:11" ht="12.75">
      <c r="A95" s="1"/>
      <c r="B95" s="1"/>
      <c r="C95" s="1"/>
      <c r="D95" s="1"/>
      <c r="E95" s="1"/>
      <c r="F95" s="1"/>
      <c r="K95" s="19"/>
    </row>
    <row r="96" spans="1:11" ht="12.75">
      <c r="A96" s="2" t="s">
        <v>25</v>
      </c>
      <c r="B96" s="1"/>
      <c r="C96" s="1"/>
      <c r="D96" s="1"/>
      <c r="E96" s="1"/>
      <c r="F96" s="1"/>
      <c r="G96" s="20">
        <v>0</v>
      </c>
      <c r="H96" s="21"/>
      <c r="I96" s="20">
        <v>0</v>
      </c>
      <c r="K96" s="19"/>
    </row>
    <row r="97" spans="1:11" ht="12.75">
      <c r="A97" s="1"/>
      <c r="B97" s="1"/>
      <c r="C97" s="1"/>
      <c r="D97" s="1"/>
      <c r="E97" s="1"/>
      <c r="F97" s="1"/>
      <c r="K97" s="19"/>
    </row>
    <row r="98" spans="1:11" ht="12.75">
      <c r="A98" s="2" t="s">
        <v>36</v>
      </c>
      <c r="B98" s="1"/>
      <c r="C98" s="1"/>
      <c r="D98" s="1"/>
      <c r="E98" s="1"/>
      <c r="F98" s="1"/>
      <c r="G98" s="8">
        <v>-4462</v>
      </c>
      <c r="I98" s="24">
        <v>0</v>
      </c>
      <c r="K98" s="19"/>
    </row>
    <row r="99" spans="1:11" ht="12.75">
      <c r="A99" s="1"/>
      <c r="B99" s="1"/>
      <c r="C99" s="1"/>
      <c r="D99" s="1"/>
      <c r="E99" s="1"/>
      <c r="F99" s="1"/>
      <c r="K99" s="19"/>
    </row>
    <row r="100" spans="1:11" ht="12.75">
      <c r="A100" s="9" t="s">
        <v>71</v>
      </c>
      <c r="B100" s="1"/>
      <c r="C100" s="1"/>
      <c r="D100" s="1"/>
      <c r="E100" s="1"/>
      <c r="F100" s="1"/>
      <c r="G100" s="20">
        <v>-1100</v>
      </c>
      <c r="H100" s="21"/>
      <c r="I100" s="20">
        <v>-1100</v>
      </c>
      <c r="K100" s="19"/>
    </row>
    <row r="101" spans="1:11" ht="12.75">
      <c r="A101" s="1"/>
      <c r="B101" s="1"/>
      <c r="C101" s="1"/>
      <c r="D101" s="1"/>
      <c r="E101" s="1"/>
      <c r="F101" s="1"/>
      <c r="K101" s="19"/>
    </row>
    <row r="102" spans="1:11" ht="26.25">
      <c r="A102" s="33" t="s">
        <v>31</v>
      </c>
      <c r="B102" s="1"/>
      <c r="C102" s="1"/>
      <c r="D102" s="1"/>
      <c r="E102" s="1"/>
      <c r="F102" s="1"/>
      <c r="G102" s="23">
        <f>G94+G96+G98+G100</f>
        <v>23310.607</v>
      </c>
      <c r="H102" s="23"/>
      <c r="I102" s="23">
        <f>SUM(I94:I100)</f>
        <v>31702.947</v>
      </c>
      <c r="K102" s="19"/>
    </row>
    <row r="103" spans="7:11" ht="12.75">
      <c r="G103" s="17"/>
      <c r="I103" s="17"/>
      <c r="J103" s="10"/>
      <c r="K103" s="34"/>
    </row>
    <row r="104" spans="1:12" ht="12.75">
      <c r="A104" s="10" t="s">
        <v>111</v>
      </c>
      <c r="G104" s="21">
        <v>-4190</v>
      </c>
      <c r="I104" s="20">
        <v>0</v>
      </c>
      <c r="K104" s="10"/>
      <c r="L104" s="10"/>
    </row>
    <row r="105" ht="12.75">
      <c r="K105" s="10"/>
    </row>
    <row r="106" spans="1:12" ht="26.25">
      <c r="A106" s="32" t="s">
        <v>112</v>
      </c>
      <c r="G106" s="31">
        <v>19121</v>
      </c>
      <c r="I106" s="23">
        <f>I102+I104</f>
        <v>31702.947</v>
      </c>
      <c r="K106" s="23"/>
      <c r="L106" s="23"/>
    </row>
  </sheetData>
  <sheetProtection/>
  <mergeCells count="2">
    <mergeCell ref="A2:I2"/>
    <mergeCell ref="A3:I3"/>
  </mergeCells>
  <printOptions gridLines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B32">
      <selection activeCell="L61" sqref="L61"/>
    </sheetView>
  </sheetViews>
  <sheetFormatPr defaultColWidth="9.140625" defaultRowHeight="12.75"/>
  <cols>
    <col min="1" max="1" width="12.140625" style="0" customWidth="1"/>
    <col min="6" max="6" width="15.7109375" style="0" bestFit="1" customWidth="1"/>
    <col min="8" max="8" width="15.7109375" style="0" bestFit="1" customWidth="1"/>
    <col min="9" max="9" width="14.140625" style="0" customWidth="1"/>
    <col min="10" max="10" width="15.7109375" style="0" bestFit="1" customWidth="1"/>
    <col min="12" max="12" width="15.7109375" style="0" bestFit="1" customWidth="1"/>
  </cols>
  <sheetData>
    <row r="1" spans="1:2" ht="12.75">
      <c r="A1" s="17" t="s">
        <v>49</v>
      </c>
      <c r="B1" s="17"/>
    </row>
    <row r="2" spans="1:2" ht="12.75">
      <c r="A2" s="17" t="s">
        <v>50</v>
      </c>
      <c r="B2" s="17">
        <v>1553</v>
      </c>
    </row>
    <row r="3" spans="1:2" ht="12.75">
      <c r="A3" s="17" t="s">
        <v>51</v>
      </c>
      <c r="B3" s="17">
        <v>35000</v>
      </c>
    </row>
    <row r="4" spans="1:2" ht="12.75">
      <c r="A4" s="17" t="s">
        <v>52</v>
      </c>
      <c r="B4" s="17">
        <v>24062</v>
      </c>
    </row>
    <row r="5" spans="1:2" ht="12.75">
      <c r="A5" s="17" t="s">
        <v>52</v>
      </c>
      <c r="B5" s="17">
        <v>30546</v>
      </c>
    </row>
    <row r="6" spans="1:2" ht="12.75">
      <c r="A6" s="17" t="s">
        <v>53</v>
      </c>
      <c r="B6" s="17">
        <v>300</v>
      </c>
    </row>
    <row r="7" spans="1:2" ht="12.75">
      <c r="A7" s="17" t="s">
        <v>54</v>
      </c>
      <c r="B7" s="17">
        <v>5070</v>
      </c>
    </row>
    <row r="8" spans="1:2" ht="12.75">
      <c r="A8" s="17" t="s">
        <v>55</v>
      </c>
      <c r="B8" s="17">
        <v>1080</v>
      </c>
    </row>
    <row r="9" spans="1:2" ht="12.75">
      <c r="A9" s="17"/>
      <c r="B9" s="17"/>
    </row>
    <row r="10" spans="1:2" ht="12.75">
      <c r="A10" s="17"/>
      <c r="B10" s="17">
        <f>B2+B3+B4+B5+B6+B7+B8</f>
        <v>97611</v>
      </c>
    </row>
    <row r="11" spans="1:2" ht="12.75">
      <c r="A11" s="17" t="s">
        <v>56</v>
      </c>
      <c r="B11" s="17"/>
    </row>
    <row r="12" spans="1:2" ht="12.75">
      <c r="A12" s="17" t="s">
        <v>57</v>
      </c>
      <c r="B12" s="17">
        <v>55926</v>
      </c>
    </row>
    <row r="13" spans="1:2" ht="12.75">
      <c r="A13" s="17" t="s">
        <v>58</v>
      </c>
      <c r="B13" s="17">
        <v>4770</v>
      </c>
    </row>
    <row r="14" spans="1:2" ht="12.75">
      <c r="A14" s="17" t="s">
        <v>59</v>
      </c>
      <c r="B14" s="17">
        <v>14368</v>
      </c>
    </row>
    <row r="15" spans="1:2" ht="12.75">
      <c r="A15" s="17"/>
      <c r="B15" s="17">
        <f>B12+B13+B14</f>
        <v>75064</v>
      </c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 t="s">
        <v>60</v>
      </c>
      <c r="B18" s="17">
        <f>B10-B15</f>
        <v>22547</v>
      </c>
    </row>
    <row r="19" spans="1:2" ht="12.75">
      <c r="A19" s="17"/>
      <c r="B19" s="17"/>
    </row>
    <row r="20" spans="1:2" ht="12.75">
      <c r="A20" s="17" t="s">
        <v>61</v>
      </c>
      <c r="B20" s="17">
        <v>8212</v>
      </c>
    </row>
    <row r="21" spans="1:2" ht="12.75">
      <c r="A21" s="17"/>
      <c r="B21" s="17"/>
    </row>
    <row r="22" spans="1:2" ht="12.75">
      <c r="A22" s="17" t="s">
        <v>62</v>
      </c>
      <c r="B22" s="17">
        <v>8000</v>
      </c>
    </row>
    <row r="23" spans="1:2" ht="12.75">
      <c r="A23" s="17"/>
      <c r="B23" s="17"/>
    </row>
    <row r="24" spans="1:2" ht="12.75">
      <c r="A24" s="17" t="s">
        <v>63</v>
      </c>
      <c r="B24" s="17">
        <f>B18-B20-B22</f>
        <v>6335</v>
      </c>
    </row>
    <row r="28" spans="1:12" ht="12.75">
      <c r="A28" s="1"/>
      <c r="B28" s="1"/>
      <c r="C28" s="1"/>
      <c r="D28" s="1"/>
      <c r="E28" s="1"/>
      <c r="F28" s="4" t="s">
        <v>43</v>
      </c>
      <c r="H28" s="4" t="s">
        <v>43</v>
      </c>
      <c r="J28" s="4" t="s">
        <v>43</v>
      </c>
      <c r="L28" s="4" t="s">
        <v>43</v>
      </c>
    </row>
    <row r="29" spans="1:12" ht="12.75">
      <c r="A29" s="3"/>
      <c r="B29" s="1"/>
      <c r="C29" s="1"/>
      <c r="D29" s="1"/>
      <c r="E29" s="1"/>
      <c r="F29" s="4" t="s">
        <v>47</v>
      </c>
      <c r="H29" s="4" t="s">
        <v>67</v>
      </c>
      <c r="J29" s="4" t="s">
        <v>67</v>
      </c>
      <c r="L29" s="4" t="s">
        <v>67</v>
      </c>
    </row>
    <row r="30" spans="1:12" ht="12.75">
      <c r="A30" s="3"/>
      <c r="B30" s="1"/>
      <c r="C30" s="1"/>
      <c r="D30" s="1"/>
      <c r="E30" s="1"/>
      <c r="F30" s="4"/>
      <c r="H30" t="s">
        <v>68</v>
      </c>
      <c r="J30" s="25" t="s">
        <v>72</v>
      </c>
      <c r="L30" s="25" t="s">
        <v>73</v>
      </c>
    </row>
    <row r="31" spans="1:8" ht="12.75">
      <c r="A31" s="1"/>
      <c r="B31" s="1"/>
      <c r="C31" s="1"/>
      <c r="D31" s="1"/>
      <c r="E31" s="1"/>
      <c r="F31" s="4" t="s">
        <v>0</v>
      </c>
      <c r="H31" s="4" t="s">
        <v>0</v>
      </c>
    </row>
    <row r="32" spans="1:12" ht="12.75">
      <c r="A32" s="3" t="s">
        <v>4</v>
      </c>
      <c r="B32" s="1"/>
      <c r="C32" s="1"/>
      <c r="D32" s="1"/>
      <c r="E32" s="1"/>
      <c r="F32" s="7">
        <v>230</v>
      </c>
      <c r="H32">
        <v>230</v>
      </c>
      <c r="J32" s="19">
        <v>230</v>
      </c>
      <c r="L32" s="19">
        <v>230</v>
      </c>
    </row>
    <row r="33" spans="1:6" ht="12.75">
      <c r="A33" s="1"/>
      <c r="B33" s="1"/>
      <c r="C33" s="1"/>
      <c r="D33" s="1"/>
      <c r="E33" s="1"/>
      <c r="F33" s="7"/>
    </row>
    <row r="34" spans="1:12" ht="12.75">
      <c r="A34" s="3" t="s">
        <v>5</v>
      </c>
      <c r="B34" s="1"/>
      <c r="C34" s="1"/>
      <c r="D34" s="1"/>
      <c r="E34" s="1"/>
      <c r="F34" s="8">
        <v>450</v>
      </c>
      <c r="H34">
        <v>600</v>
      </c>
      <c r="J34">
        <v>600</v>
      </c>
      <c r="L34">
        <v>600</v>
      </c>
    </row>
    <row r="35" spans="1:5" ht="12.75">
      <c r="A35" s="21" t="s">
        <v>75</v>
      </c>
      <c r="B35" s="1"/>
      <c r="C35" s="3"/>
      <c r="D35" s="1"/>
      <c r="E35" s="1"/>
    </row>
    <row r="36" spans="1:12" ht="12.75">
      <c r="A36" s="3" t="s">
        <v>6</v>
      </c>
      <c r="B36" s="1"/>
      <c r="C36" s="1"/>
      <c r="D36" s="1"/>
      <c r="E36" s="1"/>
      <c r="F36" s="8">
        <v>175</v>
      </c>
      <c r="H36">
        <v>175</v>
      </c>
      <c r="J36">
        <v>175</v>
      </c>
      <c r="L36">
        <v>175</v>
      </c>
    </row>
    <row r="37" spans="1:5" ht="12.75">
      <c r="A37" s="21" t="s">
        <v>76</v>
      </c>
      <c r="B37" s="1"/>
      <c r="C37" s="1"/>
      <c r="D37" s="1"/>
      <c r="E37" s="1"/>
    </row>
    <row r="38" spans="1:12" ht="12.75">
      <c r="A38" s="3" t="s">
        <v>7</v>
      </c>
      <c r="B38" s="1"/>
      <c r="C38" s="1"/>
      <c r="D38" s="1"/>
      <c r="E38" s="1"/>
      <c r="F38" s="7">
        <v>875</v>
      </c>
      <c r="H38">
        <v>958</v>
      </c>
      <c r="J38">
        <v>958</v>
      </c>
      <c r="L38">
        <v>958</v>
      </c>
    </row>
    <row r="39" spans="1:5" ht="12.75">
      <c r="A39" s="21" t="s">
        <v>77</v>
      </c>
      <c r="B39" s="1"/>
      <c r="C39" s="1"/>
      <c r="D39" s="1"/>
      <c r="E39" s="1"/>
    </row>
    <row r="40" spans="1:12" ht="12.75">
      <c r="A40" s="3" t="s">
        <v>8</v>
      </c>
      <c r="B40" s="1"/>
      <c r="C40" s="1" t="s">
        <v>38</v>
      </c>
      <c r="D40" s="1"/>
      <c r="E40" s="1"/>
      <c r="F40" s="8">
        <v>1200</v>
      </c>
      <c r="H40">
        <v>1200</v>
      </c>
      <c r="J40">
        <v>1200</v>
      </c>
      <c r="L40">
        <v>1200</v>
      </c>
    </row>
    <row r="41" spans="1:12" ht="12.75">
      <c r="A41" s="1"/>
      <c r="B41" s="1"/>
      <c r="C41" s="1" t="s">
        <v>39</v>
      </c>
      <c r="D41" s="1"/>
      <c r="E41" s="1"/>
      <c r="F41" s="8">
        <v>600</v>
      </c>
      <c r="H41">
        <v>600</v>
      </c>
      <c r="J41">
        <v>600</v>
      </c>
      <c r="L41">
        <v>600</v>
      </c>
    </row>
    <row r="42" spans="1:6" ht="12.75">
      <c r="A42" s="21" t="s">
        <v>78</v>
      </c>
      <c r="B42" s="1"/>
      <c r="C42" s="1"/>
      <c r="D42" s="1"/>
      <c r="E42" s="1"/>
      <c r="F42" s="8"/>
    </row>
    <row r="43" spans="1:12" ht="12.75">
      <c r="A43" s="3" t="s">
        <v>27</v>
      </c>
      <c r="B43" s="1"/>
      <c r="C43" s="1"/>
      <c r="D43" s="1"/>
      <c r="E43" s="1"/>
      <c r="F43" s="8">
        <v>620</v>
      </c>
      <c r="H43">
        <v>620</v>
      </c>
      <c r="J43">
        <v>620</v>
      </c>
      <c r="L43">
        <v>620</v>
      </c>
    </row>
    <row r="44" spans="1:5" ht="12.75">
      <c r="A44" s="21" t="s">
        <v>99</v>
      </c>
      <c r="B44" s="3"/>
      <c r="C44" s="1"/>
      <c r="D44" s="1"/>
      <c r="E44" s="1"/>
    </row>
    <row r="45" spans="1:12" ht="12.75">
      <c r="A45" s="3" t="s">
        <v>28</v>
      </c>
      <c r="B45" s="1"/>
      <c r="C45" s="1"/>
      <c r="D45" s="1"/>
      <c r="E45" s="1"/>
      <c r="F45" s="7">
        <v>540</v>
      </c>
      <c r="H45">
        <v>540</v>
      </c>
      <c r="J45">
        <v>540</v>
      </c>
      <c r="L45">
        <v>540</v>
      </c>
    </row>
    <row r="46" spans="1:6" ht="12.75">
      <c r="A46" s="26" t="s">
        <v>79</v>
      </c>
      <c r="B46" s="1"/>
      <c r="C46" s="1"/>
      <c r="D46" s="1"/>
      <c r="E46" s="1"/>
      <c r="F46" s="7"/>
    </row>
    <row r="47" spans="1:12" ht="12.75">
      <c r="A47" s="3" t="s">
        <v>66</v>
      </c>
      <c r="B47" s="1"/>
      <c r="C47" s="1"/>
      <c r="D47" s="1"/>
      <c r="E47" s="1"/>
      <c r="F47" s="7">
        <v>150</v>
      </c>
      <c r="H47">
        <v>0</v>
      </c>
      <c r="J47">
        <v>0</v>
      </c>
      <c r="L47">
        <v>0</v>
      </c>
    </row>
    <row r="48" spans="1:12" ht="12.75">
      <c r="A48" s="22" t="s">
        <v>97</v>
      </c>
      <c r="B48" s="1"/>
      <c r="C48" s="1"/>
      <c r="D48" s="1"/>
      <c r="E48" s="1"/>
      <c r="F48" s="7">
        <v>0</v>
      </c>
      <c r="H48">
        <v>120</v>
      </c>
      <c r="J48">
        <v>120</v>
      </c>
      <c r="L48">
        <v>120</v>
      </c>
    </row>
    <row r="49" spans="1:12" ht="12.75">
      <c r="A49" s="3" t="s">
        <v>64</v>
      </c>
      <c r="B49" s="1"/>
      <c r="C49" s="1"/>
      <c r="D49" s="1"/>
      <c r="E49" s="1"/>
      <c r="F49" s="7">
        <v>348</v>
      </c>
      <c r="H49">
        <v>192</v>
      </c>
      <c r="J49">
        <v>192</v>
      </c>
      <c r="L49">
        <v>192</v>
      </c>
    </row>
    <row r="50" spans="1:6" ht="12.75">
      <c r="A50" s="26" t="s">
        <v>79</v>
      </c>
      <c r="B50" s="1"/>
      <c r="C50" s="1"/>
      <c r="D50" s="1"/>
      <c r="E50" s="1"/>
      <c r="F50" s="7"/>
    </row>
    <row r="51" spans="1:12" ht="12.75">
      <c r="A51" s="3" t="s">
        <v>65</v>
      </c>
      <c r="B51" s="1"/>
      <c r="C51" s="1"/>
      <c r="D51" s="1"/>
      <c r="E51" s="1"/>
      <c r="F51" s="7">
        <v>50</v>
      </c>
      <c r="H51">
        <v>50</v>
      </c>
      <c r="J51">
        <v>50</v>
      </c>
      <c r="L51">
        <v>50</v>
      </c>
    </row>
    <row r="52" spans="1:5" ht="12.75">
      <c r="A52" s="26" t="s">
        <v>79</v>
      </c>
      <c r="B52" s="1"/>
      <c r="C52" s="1"/>
      <c r="D52" s="1"/>
      <c r="E52" s="1"/>
    </row>
    <row r="53" spans="1:12" ht="12.75">
      <c r="A53" s="3" t="s">
        <v>9</v>
      </c>
      <c r="B53" s="1"/>
      <c r="C53" s="1"/>
      <c r="D53" s="3"/>
      <c r="E53" s="1"/>
      <c r="F53" s="7">
        <v>200</v>
      </c>
      <c r="H53">
        <v>200</v>
      </c>
      <c r="J53">
        <v>200</v>
      </c>
      <c r="L53">
        <v>200</v>
      </c>
    </row>
    <row r="54" spans="1:6" ht="12.75">
      <c r="A54" s="26" t="s">
        <v>100</v>
      </c>
      <c r="B54" s="1"/>
      <c r="C54" s="1"/>
      <c r="D54" s="3"/>
      <c r="E54" s="1"/>
      <c r="F54" s="7"/>
    </row>
    <row r="55" spans="1:12" ht="12.75">
      <c r="A55" s="3" t="s">
        <v>1</v>
      </c>
      <c r="B55" s="1"/>
      <c r="C55" s="1"/>
      <c r="D55" s="1"/>
      <c r="E55" s="1"/>
      <c r="F55" s="7">
        <v>5400</v>
      </c>
      <c r="H55">
        <v>5550</v>
      </c>
      <c r="I55" s="10"/>
      <c r="J55">
        <v>5600</v>
      </c>
      <c r="L55">
        <v>5700</v>
      </c>
    </row>
    <row r="56" spans="1:5" ht="12.75">
      <c r="A56" s="26" t="s">
        <v>101</v>
      </c>
      <c r="B56" s="1"/>
      <c r="C56" s="1"/>
      <c r="D56" s="1"/>
      <c r="E56" s="1"/>
    </row>
    <row r="57" spans="1:12" ht="12.75">
      <c r="A57" s="18" t="s">
        <v>69</v>
      </c>
      <c r="B57" s="1"/>
      <c r="C57" s="1"/>
      <c r="D57" s="1"/>
      <c r="E57" s="1"/>
      <c r="F57" s="7">
        <f>F55*0.16</f>
        <v>864</v>
      </c>
      <c r="H57" s="19">
        <f>H55*0.188</f>
        <v>1043.4</v>
      </c>
      <c r="I57" s="19"/>
      <c r="J57" s="19">
        <f>J55*0.188</f>
        <v>1052.8</v>
      </c>
      <c r="K57" s="19"/>
      <c r="L57" s="19">
        <f>L55*0.188</f>
        <v>1071.6</v>
      </c>
    </row>
    <row r="58" spans="1:5" ht="12.75">
      <c r="A58" s="26" t="s">
        <v>80</v>
      </c>
      <c r="B58" s="1"/>
      <c r="C58" s="1"/>
      <c r="D58" s="1"/>
      <c r="E58" s="1"/>
    </row>
    <row r="59" spans="1:12" ht="12.75">
      <c r="A59" s="3" t="s">
        <v>2</v>
      </c>
      <c r="B59" s="1"/>
      <c r="C59" s="1"/>
      <c r="D59" s="1"/>
      <c r="E59" s="1"/>
      <c r="F59" s="7">
        <v>200</v>
      </c>
      <c r="H59">
        <v>200</v>
      </c>
      <c r="J59">
        <v>200</v>
      </c>
      <c r="L59">
        <v>200</v>
      </c>
    </row>
    <row r="60" spans="1:5" ht="12.75">
      <c r="A60" s="21" t="s">
        <v>102</v>
      </c>
      <c r="B60" s="1"/>
      <c r="C60" s="1"/>
      <c r="D60" s="1"/>
      <c r="E60" s="1"/>
    </row>
    <row r="61" spans="1:12" ht="12.75">
      <c r="A61" s="3" t="s">
        <v>3</v>
      </c>
      <c r="B61" s="1"/>
      <c r="C61" s="1"/>
      <c r="D61" s="1"/>
      <c r="E61" s="1"/>
      <c r="F61" s="7">
        <v>340</v>
      </c>
      <c r="H61">
        <v>350</v>
      </c>
      <c r="J61">
        <v>350</v>
      </c>
      <c r="L61">
        <v>350</v>
      </c>
    </row>
    <row r="62" spans="1:6" ht="12.75">
      <c r="A62" s="26" t="s">
        <v>96</v>
      </c>
      <c r="B62" s="1"/>
      <c r="C62" s="1"/>
      <c r="D62" s="3"/>
      <c r="E62" s="1"/>
      <c r="F62" s="7"/>
    </row>
    <row r="63" spans="1:12" ht="12.75">
      <c r="A63" s="3" t="s">
        <v>29</v>
      </c>
      <c r="B63" s="1"/>
      <c r="C63" s="1"/>
      <c r="D63" s="1"/>
      <c r="E63" s="1"/>
      <c r="F63" s="7">
        <v>140</v>
      </c>
      <c r="H63">
        <v>140</v>
      </c>
      <c r="J63">
        <v>140</v>
      </c>
      <c r="L63">
        <v>140</v>
      </c>
    </row>
    <row r="64" spans="1:5" ht="12.75">
      <c r="A64" s="26" t="s">
        <v>81</v>
      </c>
      <c r="B64" s="1"/>
      <c r="C64" s="1"/>
      <c r="D64" s="1"/>
      <c r="E64" s="1"/>
    </row>
    <row r="65" spans="1:12" ht="12.75">
      <c r="A65" s="3" t="s">
        <v>10</v>
      </c>
      <c r="B65" s="1"/>
      <c r="C65" s="1"/>
      <c r="D65" s="3"/>
      <c r="E65" s="1"/>
      <c r="F65" s="8">
        <v>300</v>
      </c>
      <c r="H65">
        <v>500</v>
      </c>
      <c r="J65">
        <v>500</v>
      </c>
      <c r="L65">
        <v>500</v>
      </c>
    </row>
    <row r="66" spans="1:6" ht="12.75">
      <c r="A66" s="26" t="s">
        <v>82</v>
      </c>
      <c r="B66" s="1"/>
      <c r="C66" s="1"/>
      <c r="D66" s="3"/>
      <c r="E66" s="1"/>
      <c r="F66" s="8"/>
    </row>
    <row r="67" spans="1:12" ht="12.75">
      <c r="A67" s="3" t="s">
        <v>44</v>
      </c>
      <c r="B67" s="1"/>
      <c r="C67" s="1"/>
      <c r="D67" s="3"/>
      <c r="E67" s="1"/>
      <c r="F67" s="8">
        <v>300</v>
      </c>
      <c r="H67">
        <v>300</v>
      </c>
      <c r="J67">
        <v>300</v>
      </c>
      <c r="L67">
        <v>300</v>
      </c>
    </row>
    <row r="68" spans="1:6" ht="12.75">
      <c r="A68" s="26" t="s">
        <v>83</v>
      </c>
      <c r="B68" s="1"/>
      <c r="C68" s="1"/>
      <c r="D68" s="3"/>
      <c r="E68" s="1"/>
      <c r="F68" s="8"/>
    </row>
    <row r="69" spans="1:12" ht="12.75">
      <c r="A69" s="3" t="s">
        <v>45</v>
      </c>
      <c r="B69" s="1"/>
      <c r="C69" s="1"/>
      <c r="D69" s="3"/>
      <c r="E69" s="1"/>
      <c r="F69" s="8">
        <v>200</v>
      </c>
      <c r="H69">
        <v>50</v>
      </c>
      <c r="J69">
        <v>50</v>
      </c>
      <c r="L69">
        <v>50</v>
      </c>
    </row>
    <row r="70" spans="1:5" ht="12.75">
      <c r="A70" s="26" t="s">
        <v>103</v>
      </c>
      <c r="B70" s="1"/>
      <c r="C70" s="1"/>
      <c r="D70" s="1"/>
      <c r="E70" s="1"/>
    </row>
    <row r="71" spans="1:12" ht="12.75">
      <c r="A71" s="3" t="s">
        <v>26</v>
      </c>
      <c r="B71" s="1"/>
      <c r="C71" s="1"/>
      <c r="D71" s="1"/>
      <c r="E71" s="1"/>
      <c r="F71" s="8">
        <v>140</v>
      </c>
      <c r="H71">
        <v>158</v>
      </c>
      <c r="J71">
        <v>158</v>
      </c>
      <c r="L71">
        <v>158</v>
      </c>
    </row>
    <row r="72" spans="1:5" ht="12.75">
      <c r="A72" s="26" t="s">
        <v>84</v>
      </c>
      <c r="B72" s="1"/>
      <c r="C72" s="1"/>
      <c r="D72" s="1"/>
      <c r="E72" s="1"/>
    </row>
    <row r="73" spans="1:12" ht="12.75">
      <c r="A73" s="3" t="s">
        <v>32</v>
      </c>
      <c r="B73" s="1"/>
      <c r="C73" s="1"/>
      <c r="D73" s="3"/>
      <c r="E73" s="1"/>
      <c r="F73" s="8">
        <v>0</v>
      </c>
      <c r="H73">
        <v>0</v>
      </c>
      <c r="J73">
        <v>0</v>
      </c>
      <c r="L73">
        <v>0</v>
      </c>
    </row>
    <row r="74" spans="1:5" ht="12.75">
      <c r="A74" s="26" t="s">
        <v>85</v>
      </c>
      <c r="B74" s="1"/>
      <c r="C74" s="1"/>
      <c r="D74" s="3"/>
      <c r="E74" s="1"/>
    </row>
    <row r="75" spans="1:12" ht="12.75">
      <c r="A75" s="1" t="s">
        <v>40</v>
      </c>
      <c r="B75" s="1"/>
      <c r="C75" s="1"/>
      <c r="D75" s="1"/>
      <c r="E75" s="1"/>
      <c r="F75" s="7">
        <v>100</v>
      </c>
      <c r="H75">
        <v>100</v>
      </c>
      <c r="J75">
        <v>100</v>
      </c>
      <c r="L75">
        <v>100</v>
      </c>
    </row>
    <row r="76" spans="1:6" ht="12.75">
      <c r="A76" s="21" t="s">
        <v>86</v>
      </c>
      <c r="B76" s="1"/>
      <c r="C76" s="1"/>
      <c r="D76" s="1"/>
      <c r="E76" s="1"/>
      <c r="F76" s="7"/>
    </row>
    <row r="77" spans="1:8" ht="12.75">
      <c r="A77" s="1"/>
      <c r="B77" s="1"/>
      <c r="C77" s="1"/>
      <c r="D77" s="1"/>
      <c r="E77" s="1"/>
      <c r="F77" s="15" t="s">
        <v>47</v>
      </c>
      <c r="H77" s="12" t="s">
        <v>67</v>
      </c>
    </row>
    <row r="78" spans="1:5" ht="12.75">
      <c r="A78" s="1"/>
      <c r="B78" s="1"/>
      <c r="C78" s="1"/>
      <c r="D78" s="1"/>
      <c r="E78" s="1"/>
    </row>
    <row r="79" spans="1:12" ht="12.75">
      <c r="A79" s="1" t="s">
        <v>41</v>
      </c>
      <c r="B79" s="1"/>
      <c r="C79" s="1"/>
      <c r="D79" s="1"/>
      <c r="E79" s="1"/>
      <c r="F79" s="8">
        <v>100</v>
      </c>
      <c r="H79">
        <v>25</v>
      </c>
      <c r="J79">
        <v>25</v>
      </c>
      <c r="L79">
        <v>25</v>
      </c>
    </row>
    <row r="80" spans="1:5" ht="12.75">
      <c r="A80" s="21" t="s">
        <v>104</v>
      </c>
      <c r="B80" s="1"/>
      <c r="C80" s="1"/>
      <c r="D80" s="1"/>
      <c r="E80" s="1"/>
    </row>
    <row r="81" spans="1:12" ht="12.75">
      <c r="A81" s="1" t="s">
        <v>42</v>
      </c>
      <c r="B81" s="1"/>
      <c r="C81" s="1"/>
      <c r="D81" s="1"/>
      <c r="E81" s="1"/>
      <c r="F81" s="8">
        <v>300</v>
      </c>
      <c r="H81">
        <v>300</v>
      </c>
      <c r="J81">
        <v>300</v>
      </c>
      <c r="L81">
        <v>300</v>
      </c>
    </row>
    <row r="82" spans="1:5" ht="12.75">
      <c r="A82" s="21" t="s">
        <v>87</v>
      </c>
      <c r="B82" s="1"/>
      <c r="C82" s="1"/>
      <c r="D82" s="1"/>
      <c r="E82" s="1"/>
    </row>
    <row r="83" spans="1:5" ht="12.75">
      <c r="A83" s="5" t="s">
        <v>11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12" ht="12.75">
      <c r="A85" s="3" t="s">
        <v>12</v>
      </c>
      <c r="B85" s="1"/>
      <c r="C85" s="1"/>
      <c r="D85" s="3"/>
      <c r="E85" s="1"/>
      <c r="F85" s="8">
        <v>300</v>
      </c>
      <c r="H85">
        <v>300</v>
      </c>
      <c r="J85" s="19">
        <v>300</v>
      </c>
      <c r="L85">
        <v>300</v>
      </c>
    </row>
    <row r="86" spans="1:5" ht="12.75">
      <c r="A86" s="21" t="s">
        <v>105</v>
      </c>
      <c r="B86" s="1"/>
      <c r="C86" s="1"/>
      <c r="D86" s="3"/>
      <c r="E86" s="1"/>
    </row>
    <row r="87" spans="1:12" ht="12.75">
      <c r="A87" s="3" t="s">
        <v>13</v>
      </c>
      <c r="B87" s="1"/>
      <c r="C87" s="1"/>
      <c r="D87" s="1"/>
      <c r="E87" s="1"/>
      <c r="F87" s="8">
        <v>0</v>
      </c>
      <c r="H87">
        <v>0</v>
      </c>
      <c r="J87">
        <v>0</v>
      </c>
      <c r="L87">
        <v>0</v>
      </c>
    </row>
    <row r="88" spans="1:5" ht="12.75">
      <c r="A88" s="21" t="s">
        <v>88</v>
      </c>
      <c r="B88" s="1"/>
      <c r="C88" s="1"/>
      <c r="D88" s="1"/>
      <c r="E88" s="1"/>
    </row>
    <row r="89" spans="1:5" ht="12.75">
      <c r="A89" s="5" t="s">
        <v>14</v>
      </c>
      <c r="B89" s="1"/>
      <c r="C89" s="1"/>
      <c r="D89" s="1"/>
      <c r="E89" s="1"/>
    </row>
    <row r="90" spans="1:5" ht="12.75">
      <c r="A90" s="3"/>
      <c r="B90" s="1"/>
      <c r="C90" s="1"/>
      <c r="D90" s="1"/>
      <c r="E90" s="1"/>
    </row>
    <row r="91" spans="1:12" ht="12.75">
      <c r="A91" s="3" t="s">
        <v>15</v>
      </c>
      <c r="B91" s="1"/>
      <c r="C91" s="1"/>
      <c r="D91" s="3"/>
      <c r="E91" s="1"/>
      <c r="F91" s="8">
        <v>750</v>
      </c>
      <c r="H91">
        <v>700</v>
      </c>
      <c r="J91" s="19">
        <v>700</v>
      </c>
      <c r="L91">
        <v>700</v>
      </c>
    </row>
    <row r="92" spans="1:6" ht="12.75">
      <c r="A92" s="26" t="s">
        <v>106</v>
      </c>
      <c r="B92" s="1"/>
      <c r="C92" s="1"/>
      <c r="D92" s="3"/>
      <c r="E92" s="1"/>
      <c r="F92" s="27"/>
    </row>
    <row r="93" spans="1:12" ht="12.75">
      <c r="A93" s="3" t="s">
        <v>48</v>
      </c>
      <c r="B93" s="1"/>
      <c r="C93" s="1"/>
      <c r="D93" s="3"/>
      <c r="E93" s="1"/>
      <c r="F93" s="8">
        <v>100</v>
      </c>
      <c r="H93">
        <v>100</v>
      </c>
      <c r="J93">
        <v>100</v>
      </c>
      <c r="L93">
        <v>100</v>
      </c>
    </row>
    <row r="94" spans="1:5" ht="12.75">
      <c r="A94" s="3"/>
      <c r="B94" s="1"/>
      <c r="C94" s="1"/>
      <c r="D94" s="1"/>
      <c r="E94" s="1"/>
    </row>
    <row r="95" spans="1:5" ht="12.75">
      <c r="A95" s="5" t="s">
        <v>16</v>
      </c>
      <c r="B95" s="1"/>
      <c r="C95" s="1"/>
      <c r="D95" s="1"/>
      <c r="E95" s="1"/>
    </row>
    <row r="96" spans="1:5" ht="12.75">
      <c r="A96" s="3"/>
      <c r="B96" s="1"/>
      <c r="C96" s="1"/>
      <c r="D96" s="1"/>
      <c r="E96" s="1"/>
    </row>
    <row r="97" spans="1:12" ht="12.75">
      <c r="A97" s="3" t="s">
        <v>17</v>
      </c>
      <c r="B97" s="1"/>
      <c r="C97" s="1"/>
      <c r="D97" s="1"/>
      <c r="E97" s="1"/>
      <c r="F97" s="7">
        <v>2525</v>
      </c>
      <c r="H97">
        <v>2525</v>
      </c>
      <c r="J97" s="19">
        <v>2525</v>
      </c>
      <c r="K97" s="19"/>
      <c r="L97" s="19">
        <v>2525</v>
      </c>
    </row>
    <row r="98" spans="1:12" ht="12.75">
      <c r="A98" s="3" t="s">
        <v>18</v>
      </c>
      <c r="B98" s="1"/>
      <c r="C98" s="1"/>
      <c r="D98" s="1"/>
      <c r="E98" s="1"/>
      <c r="F98" s="7">
        <v>2525</v>
      </c>
      <c r="H98">
        <v>2525</v>
      </c>
      <c r="J98">
        <v>2525</v>
      </c>
      <c r="L98">
        <v>2525</v>
      </c>
    </row>
    <row r="99" spans="1:5" ht="12.75">
      <c r="A99" s="26" t="s">
        <v>98</v>
      </c>
      <c r="B99" s="1"/>
      <c r="C99" s="1"/>
      <c r="D99" s="1"/>
      <c r="E99" s="1"/>
    </row>
    <row r="100" spans="1:5" ht="12.75">
      <c r="A100" s="5" t="s">
        <v>37</v>
      </c>
      <c r="B100" s="1"/>
      <c r="C100" s="1"/>
      <c r="D100" s="1"/>
      <c r="E100" s="1"/>
    </row>
    <row r="101" spans="1:12" ht="12.75">
      <c r="A101" s="3" t="s">
        <v>19</v>
      </c>
      <c r="B101" s="1"/>
      <c r="C101" s="1"/>
      <c r="E101" s="1"/>
      <c r="F101" s="16">
        <v>-1100</v>
      </c>
      <c r="H101" s="20">
        <v>-1134</v>
      </c>
      <c r="J101" s="20">
        <f>H101</f>
        <v>-1134</v>
      </c>
      <c r="K101" s="21"/>
      <c r="L101" s="20">
        <f>H101</f>
        <v>-1134</v>
      </c>
    </row>
    <row r="102" spans="1:12" ht="12.75">
      <c r="A102" s="26" t="s">
        <v>89</v>
      </c>
      <c r="B102" s="1"/>
      <c r="C102" s="1"/>
      <c r="E102" s="1"/>
      <c r="F102" s="16"/>
      <c r="H102" s="28"/>
      <c r="J102" s="20"/>
      <c r="K102" s="21"/>
      <c r="L102" s="20"/>
    </row>
    <row r="103" spans="1:12" ht="12.75">
      <c r="A103" s="3" t="s">
        <v>20</v>
      </c>
      <c r="B103" s="1"/>
      <c r="C103" s="1"/>
      <c r="E103" s="1"/>
      <c r="F103" s="8">
        <v>300</v>
      </c>
      <c r="H103">
        <v>300</v>
      </c>
      <c r="J103" s="19">
        <v>300</v>
      </c>
      <c r="L103">
        <v>300</v>
      </c>
    </row>
    <row r="104" spans="1:10" ht="12.75">
      <c r="A104" s="26" t="s">
        <v>106</v>
      </c>
      <c r="B104" s="1"/>
      <c r="C104" s="1"/>
      <c r="E104" s="1"/>
      <c r="F104" s="8"/>
      <c r="J104" s="19"/>
    </row>
    <row r="105" spans="1:12" ht="12.75">
      <c r="A105" s="3" t="s">
        <v>33</v>
      </c>
      <c r="B105" s="1"/>
      <c r="C105" s="1"/>
      <c r="D105" s="1"/>
      <c r="E105" s="1"/>
      <c r="F105" s="8">
        <f>62.5*4</f>
        <v>250</v>
      </c>
      <c r="H105">
        <v>300</v>
      </c>
      <c r="J105">
        <v>300</v>
      </c>
      <c r="L105">
        <v>300</v>
      </c>
    </row>
    <row r="106" spans="1:6" ht="12.75">
      <c r="A106" s="26" t="s">
        <v>90</v>
      </c>
      <c r="B106" s="1"/>
      <c r="C106" s="1"/>
      <c r="D106" s="1"/>
      <c r="E106" s="1"/>
      <c r="F106" s="8"/>
    </row>
    <row r="107" spans="1:12" ht="12.75">
      <c r="A107" s="3" t="s">
        <v>46</v>
      </c>
      <c r="B107" s="1"/>
      <c r="C107" s="1"/>
      <c r="D107" s="1"/>
      <c r="E107" s="1"/>
      <c r="F107" s="8">
        <v>-350</v>
      </c>
      <c r="H107" s="21">
        <v>-300</v>
      </c>
      <c r="J107" s="21">
        <f>H107</f>
        <v>-300</v>
      </c>
      <c r="K107" s="21"/>
      <c r="L107" s="21">
        <f>H107</f>
        <v>-300</v>
      </c>
    </row>
    <row r="108" spans="1:6" ht="12.75">
      <c r="A108" s="26" t="s">
        <v>91</v>
      </c>
      <c r="B108" s="1"/>
      <c r="C108" s="1"/>
      <c r="D108" s="1"/>
      <c r="E108" s="1"/>
      <c r="F108" s="8"/>
    </row>
    <row r="109" spans="1:5" ht="12.75">
      <c r="A109" s="5" t="s">
        <v>21</v>
      </c>
      <c r="B109" s="1"/>
      <c r="C109" s="1"/>
      <c r="D109" s="1"/>
      <c r="E109" s="1"/>
    </row>
    <row r="110" spans="1:12" ht="12.75">
      <c r="A110" s="3" t="s">
        <v>34</v>
      </c>
      <c r="B110" s="1"/>
      <c r="C110" s="1"/>
      <c r="D110" s="1"/>
      <c r="E110" s="1"/>
      <c r="F110" s="8">
        <v>7634</v>
      </c>
      <c r="H110">
        <v>7784</v>
      </c>
      <c r="I110" s="13"/>
      <c r="J110" s="19">
        <v>7834</v>
      </c>
      <c r="K110" s="19"/>
      <c r="L110" s="19">
        <v>7934</v>
      </c>
    </row>
    <row r="111" spans="1:12" ht="12.75">
      <c r="A111" s="26" t="s">
        <v>92</v>
      </c>
      <c r="B111" s="1"/>
      <c r="C111" s="1"/>
      <c r="D111" s="1"/>
      <c r="E111" s="1"/>
      <c r="F111" s="8"/>
      <c r="I111" s="13"/>
      <c r="J111" s="19"/>
      <c r="K111" s="19"/>
      <c r="L111" s="19"/>
    </row>
    <row r="112" spans="1:12" ht="12.75">
      <c r="A112" s="22" t="s">
        <v>70</v>
      </c>
      <c r="B112" s="1"/>
      <c r="C112" s="1"/>
      <c r="D112" s="1"/>
      <c r="E112" s="1"/>
      <c r="F112" s="8">
        <f>F110*0.188</f>
        <v>1435.192</v>
      </c>
      <c r="G112" s="8"/>
      <c r="H112" s="8">
        <f>H110*0.188</f>
        <v>1463.392</v>
      </c>
      <c r="I112" s="8"/>
      <c r="J112" s="8">
        <f>J110*0.188</f>
        <v>1472.792</v>
      </c>
      <c r="K112" s="8"/>
      <c r="L112" s="8">
        <f>L110*0.188</f>
        <v>1491.592</v>
      </c>
    </row>
    <row r="113" spans="1:12" ht="12.75">
      <c r="A113" s="26" t="s">
        <v>93</v>
      </c>
      <c r="B113" s="1"/>
      <c r="C113" s="1"/>
      <c r="D113" s="1"/>
      <c r="E113" s="1"/>
      <c r="F113" s="8"/>
      <c r="G113" s="8"/>
      <c r="H113" s="8"/>
      <c r="I113" s="8"/>
      <c r="J113" s="8"/>
      <c r="K113" s="8"/>
      <c r="L113" s="8"/>
    </row>
    <row r="114" spans="1:12" ht="12.75">
      <c r="A114" s="3" t="s">
        <v>22</v>
      </c>
      <c r="B114" s="1"/>
      <c r="C114" s="1"/>
      <c r="D114" s="1"/>
      <c r="E114" s="1"/>
      <c r="F114" s="8">
        <v>400</v>
      </c>
      <c r="H114">
        <v>400</v>
      </c>
      <c r="J114">
        <v>400</v>
      </c>
      <c r="L114">
        <v>400</v>
      </c>
    </row>
    <row r="115" spans="1:5" ht="12.75">
      <c r="A115" s="26" t="s">
        <v>106</v>
      </c>
      <c r="B115" s="1"/>
      <c r="C115" s="1"/>
      <c r="D115" s="1"/>
      <c r="E115" s="1"/>
    </row>
    <row r="116" spans="1:12" ht="12.75">
      <c r="A116" s="5" t="s">
        <v>23</v>
      </c>
      <c r="B116" s="1"/>
      <c r="C116" s="1"/>
      <c r="D116" s="1"/>
      <c r="E116" s="1"/>
      <c r="F116" s="8">
        <v>1250</v>
      </c>
      <c r="H116">
        <v>1250</v>
      </c>
      <c r="J116">
        <v>1250</v>
      </c>
      <c r="L116">
        <v>1250</v>
      </c>
    </row>
    <row r="117" spans="1:6" ht="12.75">
      <c r="A117" s="5"/>
      <c r="B117" s="1"/>
      <c r="C117" s="1"/>
      <c r="D117" s="1"/>
      <c r="E117" s="1"/>
      <c r="F117" s="8"/>
    </row>
    <row r="118" spans="1:12" ht="12.75">
      <c r="A118" s="11" t="s">
        <v>35</v>
      </c>
      <c r="B118" s="1"/>
      <c r="C118" s="1"/>
      <c r="D118" s="1"/>
      <c r="E118" s="1"/>
      <c r="F118" s="8">
        <v>1250</v>
      </c>
      <c r="H118">
        <v>1250</v>
      </c>
      <c r="J118">
        <v>1250</v>
      </c>
      <c r="L118">
        <v>1250</v>
      </c>
    </row>
    <row r="119" spans="1:6" ht="12.75">
      <c r="A119" s="1"/>
      <c r="B119" s="1"/>
      <c r="C119" s="1"/>
      <c r="D119" s="1"/>
      <c r="E119" s="1"/>
      <c r="F119" s="8"/>
    </row>
    <row r="120" spans="1:12" ht="12.75">
      <c r="A120" s="2" t="s">
        <v>24</v>
      </c>
      <c r="B120" s="1"/>
      <c r="C120" s="1"/>
      <c r="D120" s="1"/>
      <c r="E120" s="1"/>
      <c r="F120" s="7">
        <f>SUM(F32:F119)</f>
        <v>31091.192</v>
      </c>
      <c r="G120" s="7"/>
      <c r="H120" s="7">
        <f>SUM(H32:H119)</f>
        <v>31664.792</v>
      </c>
      <c r="I120" s="7"/>
      <c r="J120" s="7">
        <f>SUM(J32:J119)</f>
        <v>31783.592</v>
      </c>
      <c r="K120" s="7"/>
      <c r="L120" s="7">
        <f>SUM(L32:L119)</f>
        <v>32021.192</v>
      </c>
    </row>
    <row r="121" spans="1:5" ht="12.75">
      <c r="A121" s="1"/>
      <c r="B121" s="1"/>
      <c r="C121" s="1"/>
      <c r="D121" s="1"/>
      <c r="E121" s="1"/>
    </row>
    <row r="122" spans="1:12" ht="12.75">
      <c r="A122" s="2" t="s">
        <v>25</v>
      </c>
      <c r="B122" s="1"/>
      <c r="C122" s="1"/>
      <c r="D122" s="1"/>
      <c r="E122" s="1"/>
      <c r="F122" s="8">
        <v>-9300</v>
      </c>
      <c r="H122" s="20">
        <v>-9554</v>
      </c>
      <c r="J122" s="20">
        <f>H122</f>
        <v>-9554</v>
      </c>
      <c r="K122" s="21"/>
      <c r="L122" s="20">
        <f>H122</f>
        <v>-9554</v>
      </c>
    </row>
    <row r="123" spans="1:5" ht="12.75">
      <c r="A123" s="21" t="s">
        <v>95</v>
      </c>
      <c r="B123" s="1"/>
      <c r="C123" s="1"/>
      <c r="D123" s="1"/>
      <c r="E123" s="1"/>
    </row>
    <row r="124" spans="1:12" ht="12.75">
      <c r="A124" s="2" t="s">
        <v>36</v>
      </c>
      <c r="B124" s="1"/>
      <c r="C124" s="1"/>
      <c r="D124" s="1"/>
      <c r="E124" s="1"/>
      <c r="F124" s="8">
        <v>-6200</v>
      </c>
      <c r="H124" s="8">
        <v>-5400</v>
      </c>
      <c r="J124" s="8">
        <v>-5400</v>
      </c>
      <c r="L124" s="8">
        <f>H124</f>
        <v>-5400</v>
      </c>
    </row>
    <row r="125" spans="1:5" ht="12.75">
      <c r="A125" s="1"/>
      <c r="B125" s="1"/>
      <c r="C125" s="1"/>
      <c r="D125" s="1"/>
      <c r="E125" s="1"/>
    </row>
    <row r="126" spans="1:12" ht="12.75">
      <c r="A126" s="9" t="s">
        <v>71</v>
      </c>
      <c r="B126" s="1"/>
      <c r="C126" s="1"/>
      <c r="D126" s="1"/>
      <c r="E126" s="1"/>
      <c r="F126" s="24">
        <v>0</v>
      </c>
      <c r="H126" s="20">
        <v>-1100</v>
      </c>
      <c r="J126" s="20">
        <f>H126</f>
        <v>-1100</v>
      </c>
      <c r="K126" s="21"/>
      <c r="L126" s="20">
        <f>H126</f>
        <v>-1100</v>
      </c>
    </row>
    <row r="127" spans="1:5" ht="13.5" thickBot="1">
      <c r="A127" s="21" t="s">
        <v>94</v>
      </c>
      <c r="B127" s="1"/>
      <c r="C127" s="1"/>
      <c r="D127" s="1"/>
      <c r="E127" s="1"/>
    </row>
    <row r="128" spans="1:12" ht="27.75" thickBot="1" thickTop="1">
      <c r="A128" s="2" t="s">
        <v>74</v>
      </c>
      <c r="B128" s="1"/>
      <c r="C128" s="1"/>
      <c r="D128" s="1"/>
      <c r="E128" s="1"/>
      <c r="F128" s="14">
        <f>SUM(F120:F126)</f>
        <v>15591.192</v>
      </c>
      <c r="H128" s="23">
        <f>H120+H122+H124+H126</f>
        <v>15610.792000000001</v>
      </c>
      <c r="I128" s="23"/>
      <c r="J128" s="23">
        <f>J120+J122+J124+J126</f>
        <v>15729.592</v>
      </c>
      <c r="K128" s="23"/>
      <c r="L128" s="23">
        <f>L120+L122+L124+L126</f>
        <v>15967.192</v>
      </c>
    </row>
    <row r="129" ht="13.5" thickTop="1"/>
    <row r="130" ht="12.75">
      <c r="H130" s="7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david</cp:lastModifiedBy>
  <cp:lastPrinted>2014-07-06T20:03:47Z</cp:lastPrinted>
  <dcterms:created xsi:type="dcterms:W3CDTF">2005-01-02T23:06:43Z</dcterms:created>
  <dcterms:modified xsi:type="dcterms:W3CDTF">2014-12-22T12:50:29Z</dcterms:modified>
  <cp:category/>
  <cp:version/>
  <cp:contentType/>
  <cp:contentStatus/>
</cp:coreProperties>
</file>